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3\WEBPAGE\EXCEL\"/>
    </mc:Choice>
  </mc:AlternateContent>
  <xr:revisionPtr revIDLastSave="0" documentId="13_ncr:1_{78944CDA-B783-4041-B7F1-DA6A00CB22A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6" l="1"/>
  <c r="D17" i="26"/>
  <c r="C17" i="26"/>
  <c r="B17" i="26"/>
  <c r="F12" i="26"/>
  <c r="F14" i="26" l="1"/>
  <c r="C13" i="26"/>
  <c r="F10" i="26"/>
  <c r="B11" i="26" s="1"/>
  <c r="F8" i="26"/>
  <c r="F17" i="26" s="1"/>
  <c r="G12" i="26" l="1"/>
  <c r="E9" i="26"/>
  <c r="F15" i="26"/>
  <c r="C11" i="26"/>
  <c r="E11" i="26"/>
  <c r="D11" i="26"/>
  <c r="F11" i="26"/>
  <c r="D9" i="26"/>
  <c r="D15" i="26"/>
  <c r="B9" i="26"/>
  <c r="B15" i="26"/>
  <c r="C9" i="26"/>
  <c r="C15" i="26"/>
  <c r="B13" i="26"/>
  <c r="F9" i="26"/>
  <c r="D13" i="26"/>
  <c r="E15" i="26"/>
  <c r="E13" i="26"/>
  <c r="F13" i="26"/>
  <c r="G14" i="26" l="1"/>
  <c r="F19" i="26"/>
  <c r="G10" i="26"/>
  <c r="D19" i="26"/>
  <c r="B19" i="26"/>
  <c r="E19" i="26"/>
  <c r="C19" i="26"/>
  <c r="G8" i="26"/>
  <c r="G17" i="26" l="1"/>
  <c r="J32" i="23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4" i="9"/>
  <c r="H8" i="9"/>
  <c r="H16" i="9"/>
  <c r="H10" i="9"/>
  <c r="H9" i="9"/>
  <c r="H15" i="9"/>
  <c r="H18" i="9"/>
  <c r="H19" i="9"/>
  <c r="H13" i="9"/>
  <c r="H23" i="9"/>
  <c r="H11" i="9"/>
  <c r="H7" i="9"/>
  <c r="H20" i="9"/>
  <c r="H17" i="9"/>
  <c r="G23" i="9"/>
  <c r="H12" i="9"/>
</calcChain>
</file>

<file path=xl/sharedStrings.xml><?xml version="1.0" encoding="utf-8"?>
<sst xmlns="http://schemas.openxmlformats.org/spreadsheetml/2006/main" count="194" uniqueCount="81">
  <si>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</si>
  <si>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</si>
  <si>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</si>
  <si>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</si>
  <si>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</si>
  <si>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</si>
  <si>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</si>
  <si>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</si>
  <si>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</si>
  <si>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</si>
  <si>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</si>
  <si>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</si>
  <si>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</si>
  <si>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</si>
  <si>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</si>
  <si>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</si>
  <si>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</si>
  <si>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</si>
  <si>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</si>
  <si>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</si>
  <si>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</si>
  <si>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</si>
  <si>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</si>
  <si>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</si>
  <si>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</si>
  <si>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</si>
  <si>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</si>
  <si>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</si>
  <si>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</si>
  <si>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</si>
  <si>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</si>
  <si>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</si>
  <si>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</si>
  <si>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</si>
  <si>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</si>
  <si>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</si>
  <si>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</si>
  <si>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</si>
  <si>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</si>
  <si>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</si>
  <si>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</si>
  <si>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</si>
  <si>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</si>
  <si>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</si>
  <si>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</si>
  <si>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</si>
  <si>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</si>
  <si>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</si>
  <si>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</si>
  <si>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</si>
  <si>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</si>
  <si>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</si>
  <si>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</si>
  <si>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</si>
  <si>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</si>
  <si>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</si>
  <si>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</si>
  <si>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</si>
  <si>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</si>
  <si>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</si>
  <si>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</si>
  <si>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</si>
  <si>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</si>
  <si>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</si>
  <si>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</si>
  <si>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</si>
  <si>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</si>
  <si>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</si>
  <si>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</si>
  <si>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</si>
  <si>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</si>
  <si>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</si>
  <si>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</si>
  <si>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Top Origins by Age</t>
  </si>
  <si>
    <t>ORIGIN</t>
  </si>
  <si>
    <t>0-5</t>
  </si>
  <si>
    <t>&gt;5-18</t>
  </si>
  <si>
    <t>&gt;18-60</t>
  </si>
  <si>
    <t>&gt;60</t>
  </si>
  <si>
    <t>October 1, 2022 - September 30, 2023</t>
  </si>
  <si>
    <t>Federal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</si>
</sst>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7" fontId="14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22" fillId="0" borderId="2" xfId="7" applyFont="1" applyBorder="1"/>
    <xf numFmtId="49" fontId="23" fillId="0" borderId="4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0" borderId="0" xfId="7" applyFont="1"/>
    <xf numFmtId="49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7" applyFont="1" applyAlignment="1">
      <alignment wrapText="1"/>
    </xf>
    <xf numFmtId="3" fontId="11" fillId="0" borderId="0" xfId="0" applyNumberFormat="1" applyFont="1" applyAlignment="1">
      <alignment horizontal="center"/>
    </xf>
    <xf numFmtId="3" fontId="13" fillId="0" borderId="0" xfId="7" applyNumberFormat="1" applyFont="1" applyAlignment="1">
      <alignment horizontal="center" wrapText="1"/>
    </xf>
    <xf numFmtId="10" fontId="11" fillId="0" borderId="0" xfId="0" applyNumberFormat="1" applyFont="1" applyAlignment="1">
      <alignment horizontal="center"/>
    </xf>
    <xf numFmtId="3" fontId="13" fillId="2" borderId="0" xfId="6" applyNumberFormat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3" fillId="2" borderId="0" xfId="7" applyNumberFormat="1" applyFont="1" applyFill="1" applyAlignment="1">
      <alignment horizontal="center" wrapText="1"/>
    </xf>
    <xf numFmtId="0" fontId="13" fillId="2" borderId="0" xfId="7" applyFont="1" applyFill="1" applyAlignment="1">
      <alignment wrapText="1"/>
    </xf>
    <xf numFmtId="0" fontId="13" fillId="0" borderId="7" xfId="7" applyFont="1" applyBorder="1" applyAlignment="1">
      <alignment wrapText="1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8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7" xr:uid="{52D2FB8D-68E5-4C85-9103-4A86C4DDC120}"/>
    <cellStyle name="Normal_TOP ORIGIN BY COUNTY" xfId="6" xr:uid="{785D3430-8DA0-4C84-AD95-B697A34B99AA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6" t="s">
        <v>65</v>
      </c>
      <c r="M4" s="126"/>
      <c r="N4" s="126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26" t="s">
        <v>66</v>
      </c>
      <c r="I19" s="126"/>
      <c r="J19" s="126"/>
      <c r="K19" s="85" t="s">
        <v>70</v>
      </c>
      <c r="M19" s="126" t="s">
        <v>66</v>
      </c>
      <c r="N19" s="126"/>
      <c r="O19" s="126"/>
      <c r="P19" s="85" t="s">
        <v>70</v>
      </c>
      <c r="Q19" s="126" t="s">
        <v>66</v>
      </c>
      <c r="R19" s="126"/>
      <c r="S19" s="126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O20"/>
  <sheetViews>
    <sheetView showGridLines="0" tabSelected="1" zoomScale="120" zoomScaleNormal="120" workbookViewId="0">
      <selection activeCell="J8" sqref="J8:P19"/>
    </sheetView>
  </sheetViews>
  <sheetFormatPr defaultColWidth="26.08984375" defaultRowHeight="14.5" x14ac:dyDescent="0.35"/>
  <cols>
    <col min="1" max="1" width="11.7265625" bestFit="1" customWidth="1"/>
    <col min="2" max="6" width="10.54296875" customWidth="1"/>
    <col min="7" max="7" width="7.08984375" bestFit="1" customWidth="1"/>
    <col min="8" max="8" width="7.6328125" customWidth="1"/>
    <col min="9" max="9" width="9.26953125" customWidth="1"/>
    <col min="10" max="10" width="12.90625" style="1" bestFit="1" customWidth="1"/>
    <col min="11" max="11" width="5.81640625" bestFit="1" customWidth="1"/>
    <col min="12" max="12" width="12.1796875" style="1" customWidth="1"/>
    <col min="13" max="13" width="12.26953125" style="1" customWidth="1"/>
    <col min="14" max="14" width="14.90625" style="1" customWidth="1"/>
    <col min="15" max="15" width="13.54296875" style="1" customWidth="1"/>
  </cols>
  <sheetData>
    <row r="1" spans="1:13" ht="18.5" x14ac:dyDescent="0.45">
      <c r="A1" s="127" t="s">
        <v>46</v>
      </c>
      <c r="B1" s="127"/>
      <c r="C1" s="127"/>
      <c r="D1" s="127"/>
      <c r="E1" s="127"/>
      <c r="F1" s="127"/>
      <c r="G1" s="127"/>
    </row>
    <row r="2" spans="1:13" ht="18.5" x14ac:dyDescent="0.45">
      <c r="A2" s="127" t="s">
        <v>73</v>
      </c>
      <c r="B2" s="127"/>
      <c r="C2" s="127"/>
      <c r="D2" s="127"/>
      <c r="E2" s="127"/>
      <c r="F2" s="127"/>
      <c r="G2" s="127"/>
    </row>
    <row r="3" spans="1:13" ht="18.5" x14ac:dyDescent="0.45">
      <c r="A3" s="127" t="s">
        <v>80</v>
      </c>
      <c r="B3" s="127"/>
      <c r="C3" s="127"/>
      <c r="D3" s="127"/>
      <c r="E3" s="127"/>
      <c r="F3" s="127"/>
      <c r="G3" s="127"/>
    </row>
    <row r="4" spans="1:13" ht="18.5" x14ac:dyDescent="0.45">
      <c r="A4" s="127" t="s">
        <v>79</v>
      </c>
      <c r="B4" s="127"/>
      <c r="C4" s="127"/>
      <c r="D4" s="127"/>
      <c r="E4" s="127"/>
      <c r="F4" s="127"/>
      <c r="G4" s="127"/>
    </row>
    <row r="5" spans="1:13" ht="6" customHeight="1" x14ac:dyDescent="0.35">
      <c r="A5" s="100"/>
      <c r="B5" s="1"/>
      <c r="C5" s="1"/>
      <c r="D5" s="1"/>
      <c r="E5" s="1"/>
      <c r="F5" s="1"/>
      <c r="G5" s="1"/>
    </row>
    <row r="6" spans="1:13" ht="22" customHeight="1" thickBot="1" x14ac:dyDescent="0.4">
      <c r="A6" s="101" t="s">
        <v>74</v>
      </c>
      <c r="B6" s="102" t="s">
        <v>75</v>
      </c>
      <c r="C6" s="103" t="s">
        <v>76</v>
      </c>
      <c r="D6" s="103" t="s">
        <v>77</v>
      </c>
      <c r="E6" s="104" t="s">
        <v>78</v>
      </c>
      <c r="F6" s="105" t="s">
        <v>0</v>
      </c>
      <c r="G6" s="105" t="s">
        <v>13</v>
      </c>
    </row>
    <row r="7" spans="1:13" ht="12.5" customHeight="1" x14ac:dyDescent="0.5">
      <c r="A7" s="106"/>
      <c r="B7" s="107"/>
      <c r="C7" s="107"/>
      <c r="D7" s="107"/>
      <c r="E7" s="107"/>
      <c r="F7" s="108"/>
      <c r="G7" s="108"/>
    </row>
    <row r="8" spans="1:13" x14ac:dyDescent="0.35">
      <c r="A8" s="113" t="s">
        <v>39</v>
      </c>
      <c r="B8" s="114">
        <v>4516</v>
      </c>
      <c r="C8" s="115">
        <v>12635</v>
      </c>
      <c r="D8" s="115">
        <v>89397</v>
      </c>
      <c r="E8" s="114">
        <v>5677</v>
      </c>
      <c r="F8" s="114">
        <f t="shared" ref="F8" si="0">SUM(B8:E8)</f>
        <v>112225</v>
      </c>
      <c r="G8" s="121">
        <f>(F8/F$17)</f>
        <v>0.64914969921332721</v>
      </c>
      <c r="J8" s="125"/>
    </row>
    <row r="9" spans="1:13" x14ac:dyDescent="0.35">
      <c r="A9" s="109" t="s">
        <v>13</v>
      </c>
      <c r="B9" s="122">
        <f>(B8/$F$8)</f>
        <v>4.0240588104254849E-2</v>
      </c>
      <c r="C9" s="122">
        <f>(C8/$F$8)</f>
        <v>0.11258632212073959</v>
      </c>
      <c r="D9" s="122">
        <f>(D8/$F$8)</f>
        <v>0.79658721318779235</v>
      </c>
      <c r="E9" s="122">
        <f>(E8/$F$8)</f>
        <v>5.058587658721319E-2</v>
      </c>
      <c r="F9" s="122">
        <f>(F8/$F$8)</f>
        <v>1</v>
      </c>
      <c r="G9" s="122"/>
    </row>
    <row r="10" spans="1:13" x14ac:dyDescent="0.35">
      <c r="A10" s="116" t="s">
        <v>40</v>
      </c>
      <c r="B10" s="114">
        <v>1151</v>
      </c>
      <c r="C10" s="114">
        <v>3145</v>
      </c>
      <c r="D10" s="114">
        <v>47557</v>
      </c>
      <c r="E10" s="114">
        <v>888</v>
      </c>
      <c r="F10" s="114">
        <f>SUM(B10:E10)</f>
        <v>52741</v>
      </c>
      <c r="G10" s="121">
        <f>(F10/F$17)</f>
        <v>0.30507288292457196</v>
      </c>
      <c r="J10" s="125"/>
    </row>
    <row r="11" spans="1:13" x14ac:dyDescent="0.35">
      <c r="A11" s="109" t="s">
        <v>13</v>
      </c>
      <c r="B11" s="122">
        <f>(B10/$F10)</f>
        <v>2.1823628675982632E-2</v>
      </c>
      <c r="C11" s="122">
        <f>(C10/$F10)</f>
        <v>5.9631027094670178E-2</v>
      </c>
      <c r="D11" s="122">
        <f>(D10/$F10)</f>
        <v>0.90170834834379321</v>
      </c>
      <c r="E11" s="122">
        <f>(E10/$F10)</f>
        <v>1.6836995885553933E-2</v>
      </c>
      <c r="F11" s="122">
        <f>(F10/$F10)</f>
        <v>1</v>
      </c>
      <c r="G11" s="122"/>
    </row>
    <row r="12" spans="1:13" x14ac:dyDescent="0.35">
      <c r="A12" s="116" t="s">
        <v>44</v>
      </c>
      <c r="B12" s="114">
        <v>331</v>
      </c>
      <c r="C12" s="114">
        <v>724</v>
      </c>
      <c r="D12" s="114">
        <v>3325</v>
      </c>
      <c r="E12" s="114">
        <v>467</v>
      </c>
      <c r="F12" s="114">
        <f>SUM(B12:E12)</f>
        <v>4847</v>
      </c>
      <c r="G12" s="121">
        <f>(F12/F$17)</f>
        <v>2.8036788523831558E-2</v>
      </c>
    </row>
    <row r="13" spans="1:13" x14ac:dyDescent="0.35">
      <c r="A13" s="109" t="s">
        <v>13</v>
      </c>
      <c r="B13" s="122">
        <f>(B12/$F12)</f>
        <v>6.8289663709511034E-2</v>
      </c>
      <c r="C13" s="122">
        <f>(C12/$F12)</f>
        <v>0.14937074479059212</v>
      </c>
      <c r="D13" s="122">
        <f>(D12/$F12)</f>
        <v>0.68599133484629671</v>
      </c>
      <c r="E13" s="122">
        <f>(E12/$F12)</f>
        <v>9.6348256653600167E-2</v>
      </c>
      <c r="F13" s="122">
        <f>(F12/$F12)</f>
        <v>1</v>
      </c>
      <c r="G13" s="122"/>
    </row>
    <row r="14" spans="1:13" x14ac:dyDescent="0.35">
      <c r="A14" s="116" t="s">
        <v>45</v>
      </c>
      <c r="B14" s="114">
        <v>886</v>
      </c>
      <c r="C14" s="114">
        <v>883</v>
      </c>
      <c r="D14" s="114">
        <v>1229</v>
      </c>
      <c r="E14" s="114">
        <v>69</v>
      </c>
      <c r="F14" s="114">
        <f>SUM(B14:E14)</f>
        <v>3067</v>
      </c>
      <c r="G14" s="121">
        <f>(F14/F$17)</f>
        <v>1.774062933826932E-2</v>
      </c>
      <c r="L14"/>
      <c r="M14"/>
    </row>
    <row r="15" spans="1:13" ht="15" thickBot="1" x14ac:dyDescent="0.4">
      <c r="A15" s="117" t="s">
        <v>13</v>
      </c>
      <c r="B15" s="123">
        <f>(B14/$F14)</f>
        <v>0.28888164329964133</v>
      </c>
      <c r="C15" s="123">
        <f>(C14/$F14)</f>
        <v>0.28790348875122268</v>
      </c>
      <c r="D15" s="123">
        <f>(D14/$F14)</f>
        <v>0.40071731333550703</v>
      </c>
      <c r="E15" s="123">
        <f>(E14/$F14)</f>
        <v>2.2497554613628953E-2</v>
      </c>
      <c r="F15" s="123">
        <f>(F14/$F14)</f>
        <v>1</v>
      </c>
      <c r="G15" s="123"/>
    </row>
    <row r="16" spans="1:13" ht="7" customHeight="1" thickTop="1" x14ac:dyDescent="0.35">
      <c r="A16" s="109"/>
      <c r="B16" s="111"/>
      <c r="C16" s="110"/>
      <c r="D16" s="110"/>
      <c r="E16" s="110"/>
      <c r="F16" s="110"/>
      <c r="G16" s="122"/>
    </row>
    <row r="17" spans="1:7" ht="15" thickBot="1" x14ac:dyDescent="0.4">
      <c r="A17" s="118" t="s">
        <v>0</v>
      </c>
      <c r="B17" s="119">
        <f>SUM(B8,B10,B12,B14)</f>
        <v>6884</v>
      </c>
      <c r="C17" s="119">
        <f t="shared" ref="C17:F17" si="1">SUM(C8,C10,C12,C14)</f>
        <v>17387</v>
      </c>
      <c r="D17" s="119">
        <f t="shared" si="1"/>
        <v>141508</v>
      </c>
      <c r="E17" s="119">
        <f t="shared" si="1"/>
        <v>7101</v>
      </c>
      <c r="F17" s="119">
        <f t="shared" si="1"/>
        <v>172880</v>
      </c>
      <c r="G17" s="124">
        <f>SUM(G8,G10,G12,G14)</f>
        <v>1</v>
      </c>
    </row>
    <row r="18" spans="1:7" ht="10" customHeight="1" x14ac:dyDescent="0.35">
      <c r="A18" s="99"/>
      <c r="B18" s="98"/>
      <c r="C18" s="120"/>
      <c r="D18" s="120"/>
      <c r="E18" s="98"/>
      <c r="F18" s="98"/>
      <c r="G18" s="98"/>
    </row>
    <row r="19" spans="1:7" ht="15" thickBot="1" x14ac:dyDescent="0.4">
      <c r="A19" s="118" t="s">
        <v>13</v>
      </c>
      <c r="B19" s="124">
        <f>+(B17/$F$17)</f>
        <v>3.981952799629801E-2</v>
      </c>
      <c r="C19" s="124">
        <f>+(C17/$F$17)</f>
        <v>0.10057265155020824</v>
      </c>
      <c r="D19" s="124">
        <f>+(D17/$F$17)</f>
        <v>0.81853308653401202</v>
      </c>
      <c r="E19" s="124">
        <f>+(E17/$F$17)</f>
        <v>4.1074733919481722E-2</v>
      </c>
      <c r="F19" s="124">
        <f>+(F17/$F$17)</f>
        <v>1</v>
      </c>
      <c r="G19" s="112"/>
    </row>
    <row r="20" spans="1:7" ht="11" customHeight="1" x14ac:dyDescent="0.35"/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28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ht="18.5" x14ac:dyDescent="0.45">
      <c r="A2" s="128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ht="18.5" x14ac:dyDescent="0.45">
      <c r="A3" s="128" t="s">
        <v>72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18.5" x14ac:dyDescent="0.45">
      <c r="A4" s="128" t="s">
        <v>71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30" t="s">
        <v>14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29" t="s">
        <v>33</v>
      </c>
      <c r="G3" s="129"/>
      <c r="H3" s="129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29" t="s">
        <v>36</v>
      </c>
      <c r="G4" s="129"/>
      <c r="H4" s="129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2024-01-23T16:07:35Z</cp:lastPrinted>
  <dcterms:created xsi:type="dcterms:W3CDTF">2015-01-15T14:59:04Z</dcterms:created>
  <dcterms:modified xsi:type="dcterms:W3CDTF">2024-03-26T13:27:02Z</dcterms:modified>
</cp:coreProperties>
</file>