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16" yWindow="-216" windowWidth="15192" windowHeight="8448" tabRatio="394"/>
  </bookViews>
  <sheets>
    <sheet name="Overcap Tool" sheetId="3" r:id="rId1"/>
    <sheet name="Date Calculator" sheetId="5" r:id="rId2"/>
    <sheet name="Revision Tracker" sheetId="4" r:id="rId3"/>
    <sheet name="Holidays" sheetId="6" r:id="rId4"/>
  </sheets>
  <definedNames>
    <definedName name="_xlnm.Print_Titles" localSheetId="0">'Overcap Tool'!$1:$10</definedName>
  </definedNames>
  <calcPr calcId="125725"/>
</workbook>
</file>

<file path=xl/calcChain.xml><?xml version="1.0" encoding="utf-8"?>
<calcChain xmlns="http://schemas.openxmlformats.org/spreadsheetml/2006/main">
  <c r="D39" i="3"/>
  <c r="M41" i="5"/>
  <c r="L41"/>
  <c r="K41"/>
  <c r="J41"/>
  <c r="I41"/>
  <c r="H41"/>
  <c r="G41"/>
  <c r="F41"/>
  <c r="E41"/>
  <c r="D41"/>
  <c r="M39"/>
  <c r="L39"/>
  <c r="K39"/>
  <c r="J39"/>
  <c r="I39"/>
  <c r="H39"/>
  <c r="G39"/>
  <c r="F39"/>
  <c r="E39"/>
  <c r="D39"/>
  <c r="M37"/>
  <c r="L37"/>
  <c r="K37"/>
  <c r="J37"/>
  <c r="I37"/>
  <c r="H37"/>
  <c r="G37"/>
  <c r="F37"/>
  <c r="E37"/>
  <c r="D37"/>
  <c r="M35"/>
  <c r="L35"/>
  <c r="K35"/>
  <c r="J35"/>
  <c r="I35"/>
  <c r="H35"/>
  <c r="G35"/>
  <c r="F35"/>
  <c r="E35"/>
  <c r="D35"/>
  <c r="M33"/>
  <c r="L33"/>
  <c r="K33"/>
  <c r="J33"/>
  <c r="I33"/>
  <c r="H33"/>
  <c r="G33"/>
  <c r="F33"/>
  <c r="E33"/>
  <c r="D33"/>
  <c r="M31"/>
  <c r="L31"/>
  <c r="K31"/>
  <c r="J31"/>
  <c r="I31"/>
  <c r="H31"/>
  <c r="G31"/>
  <c r="F31"/>
  <c r="E31"/>
  <c r="D31"/>
  <c r="M29"/>
  <c r="L29"/>
  <c r="K29"/>
  <c r="J29"/>
  <c r="I29"/>
  <c r="H29"/>
  <c r="G29"/>
  <c r="F29"/>
  <c r="E29"/>
  <c r="D29"/>
  <c r="M27"/>
  <c r="L27"/>
  <c r="K27"/>
  <c r="J27"/>
  <c r="I27"/>
  <c r="H27"/>
  <c r="G27"/>
  <c r="F27"/>
  <c r="E27"/>
  <c r="D27"/>
  <c r="M25"/>
  <c r="L25"/>
  <c r="K25"/>
  <c r="J25"/>
  <c r="I25"/>
  <c r="H25"/>
  <c r="G25"/>
  <c r="F25"/>
  <c r="E25"/>
  <c r="D25"/>
  <c r="M23"/>
  <c r="L23"/>
  <c r="K23"/>
  <c r="J23"/>
  <c r="I23"/>
  <c r="H23"/>
  <c r="G23"/>
  <c r="F23"/>
  <c r="E23"/>
  <c r="D23"/>
  <c r="M21"/>
  <c r="L21"/>
  <c r="K21"/>
  <c r="J21"/>
  <c r="I21"/>
  <c r="H21"/>
  <c r="G21"/>
  <c r="F21"/>
  <c r="E21"/>
  <c r="D21"/>
  <c r="M19"/>
  <c r="L19"/>
  <c r="K19"/>
  <c r="J19"/>
  <c r="I19"/>
  <c r="H19"/>
  <c r="G19"/>
  <c r="F19"/>
  <c r="E19"/>
  <c r="D19"/>
  <c r="M18"/>
  <c r="L18"/>
  <c r="K18"/>
  <c r="J18"/>
  <c r="I18"/>
  <c r="H18"/>
  <c r="G18"/>
  <c r="F18"/>
  <c r="E18"/>
  <c r="D18"/>
  <c r="E15"/>
  <c r="F15"/>
  <c r="G15"/>
  <c r="H15"/>
  <c r="I15"/>
  <c r="J15"/>
  <c r="K15"/>
  <c r="L15"/>
  <c r="M15"/>
  <c r="D15"/>
  <c r="E39" i="3"/>
  <c r="F39"/>
  <c r="G39"/>
  <c r="H39"/>
  <c r="I39"/>
  <c r="J39"/>
  <c r="K39"/>
  <c r="L39"/>
  <c r="M39"/>
  <c r="E6" i="5" l="1"/>
  <c r="E8" s="1"/>
  <c r="F6"/>
  <c r="F46" s="1"/>
  <c r="G6"/>
  <c r="G43" s="1"/>
  <c r="H6"/>
  <c r="H10" s="1"/>
  <c r="I6"/>
  <c r="I8" s="1"/>
  <c r="J6"/>
  <c r="J11" s="1"/>
  <c r="K6"/>
  <c r="K46" s="1"/>
  <c r="L6"/>
  <c r="L10" s="1"/>
  <c r="M6"/>
  <c r="M8" s="1"/>
  <c r="D6"/>
  <c r="D11" s="1"/>
  <c r="E5"/>
  <c r="F5"/>
  <c r="G5"/>
  <c r="H5"/>
  <c r="I5"/>
  <c r="J5"/>
  <c r="K5"/>
  <c r="L5"/>
  <c r="M5"/>
  <c r="D5"/>
  <c r="E52"/>
  <c r="F52"/>
  <c r="G52"/>
  <c r="H52"/>
  <c r="I52"/>
  <c r="J52"/>
  <c r="K52"/>
  <c r="L52"/>
  <c r="M52"/>
  <c r="D52"/>
  <c r="E16"/>
  <c r="F16"/>
  <c r="G16"/>
  <c r="H16"/>
  <c r="I16"/>
  <c r="J16"/>
  <c r="K16"/>
  <c r="L16"/>
  <c r="M16"/>
  <c r="D16"/>
  <c r="B5"/>
  <c r="C5"/>
  <c r="B6"/>
  <c r="C6"/>
  <c r="A6"/>
  <c r="A5"/>
  <c r="K45" l="1"/>
  <c r="G45"/>
  <c r="K11"/>
  <c r="K43"/>
  <c r="G46"/>
  <c r="J9"/>
  <c r="J46"/>
  <c r="F11"/>
  <c r="G11"/>
  <c r="I45"/>
  <c r="M45"/>
  <c r="E45"/>
  <c r="J10"/>
  <c r="L46"/>
  <c r="H46"/>
  <c r="D10"/>
  <c r="J43"/>
  <c r="M46"/>
  <c r="I46"/>
  <c r="E46"/>
  <c r="L45"/>
  <c r="H45"/>
  <c r="J8"/>
  <c r="F10"/>
  <c r="F43"/>
  <c r="D45"/>
  <c r="J45"/>
  <c r="F45"/>
  <c r="D46"/>
  <c r="L8"/>
  <c r="L9"/>
  <c r="L43"/>
  <c r="H43"/>
  <c r="M44"/>
  <c r="I44"/>
  <c r="E44"/>
  <c r="L44"/>
  <c r="H44"/>
  <c r="F8"/>
  <c r="F9"/>
  <c r="M43"/>
  <c r="I43"/>
  <c r="E43"/>
  <c r="J44"/>
  <c r="F44"/>
  <c r="H8"/>
  <c r="H9"/>
  <c r="K44"/>
  <c r="G44"/>
  <c r="D9"/>
  <c r="D43"/>
  <c r="D8"/>
  <c r="D44"/>
  <c r="K8"/>
  <c r="G8"/>
  <c r="M9"/>
  <c r="I9"/>
  <c r="E9"/>
  <c r="L11"/>
  <c r="H11"/>
  <c r="M10"/>
  <c r="I10"/>
  <c r="E10"/>
  <c r="M11"/>
  <c r="I11"/>
  <c r="E11"/>
  <c r="K9"/>
  <c r="G9"/>
  <c r="K10"/>
  <c r="G10"/>
</calcChain>
</file>

<file path=xl/comments1.xml><?xml version="1.0" encoding="utf-8"?>
<comments xmlns="http://schemas.openxmlformats.org/spreadsheetml/2006/main">
  <authors>
    <author>Dusenbury-Diane</author>
    <author>Staff Member</author>
  </authors>
  <commentList>
    <comment ref="A4" authorId="0">
      <text>
        <r>
          <rPr>
            <sz val="8"/>
            <color indexed="81"/>
            <rFont val="Tahoma"/>
            <family val="2"/>
          </rPr>
          <t>Correct tool?
Most current version?
Contract driven references are correct?
Tool is tailored to scope?</t>
        </r>
      </text>
    </comment>
    <comment ref="A5" authorId="0">
      <text>
        <r>
          <rPr>
            <sz val="8"/>
            <color indexed="81"/>
            <rFont val="Tahoma"/>
            <family val="2"/>
          </rPr>
          <t xml:space="preserve">Post site QA is not yet defined.
</t>
        </r>
      </text>
    </comment>
    <comment ref="C7" authorId="1">
      <text>
        <r>
          <rPr>
            <sz val="8"/>
            <color indexed="81"/>
            <rFont val="Tahoma"/>
            <family val="2"/>
          </rPr>
          <t>D=Document
I = Interview
O = Observation</t>
        </r>
      </text>
    </comment>
    <comment ref="D7" authorId="1">
      <text>
        <r>
          <rPr>
            <sz val="8"/>
            <color indexed="81"/>
            <rFont val="Tahoma"/>
            <family val="2"/>
          </rPr>
          <t xml:space="preserve">Y = Yes
N = No
U = Unsure
X = N/A
</t>
        </r>
      </text>
    </comment>
    <comment ref="E7" authorId="1">
      <text>
        <r>
          <rPr>
            <sz val="8"/>
            <color indexed="81"/>
            <rFont val="Tahoma"/>
            <family val="2"/>
          </rPr>
          <t xml:space="preserve">Y = Yes
N = No
U = Unsure
X = N/A
</t>
        </r>
      </text>
    </comment>
    <comment ref="F7" authorId="1">
      <text>
        <r>
          <rPr>
            <sz val="8"/>
            <color indexed="81"/>
            <rFont val="Tahoma"/>
            <family val="2"/>
          </rPr>
          <t xml:space="preserve">Y = Yes
N = No
U = Unsure
X = N/A
</t>
        </r>
      </text>
    </comment>
    <comment ref="G7" authorId="1">
      <text>
        <r>
          <rPr>
            <sz val="8"/>
            <color indexed="81"/>
            <rFont val="Tahoma"/>
            <family val="2"/>
          </rPr>
          <t xml:space="preserve">Y = Yes
N = No
U = Unsure
X = N/A
</t>
        </r>
      </text>
    </comment>
    <comment ref="H7" authorId="1">
      <text>
        <r>
          <rPr>
            <sz val="8"/>
            <color indexed="81"/>
            <rFont val="Tahoma"/>
            <family val="2"/>
          </rPr>
          <t xml:space="preserve">Y = Yes
N = No
U = Unsure
X = N/A
</t>
        </r>
      </text>
    </comment>
    <comment ref="I7" authorId="1">
      <text>
        <r>
          <rPr>
            <sz val="8"/>
            <color indexed="81"/>
            <rFont val="Tahoma"/>
            <family val="2"/>
          </rPr>
          <t xml:space="preserve">Y = Yes
N = No
U = Unsure
X = N/A
</t>
        </r>
      </text>
    </comment>
    <comment ref="J7" authorId="1">
      <text>
        <r>
          <rPr>
            <sz val="8"/>
            <color indexed="81"/>
            <rFont val="Tahoma"/>
            <family val="2"/>
          </rPr>
          <t xml:space="preserve">Y = Yes
N = No
U = Unsure
X = N/A
</t>
        </r>
      </text>
    </comment>
    <comment ref="K7" authorId="1">
      <text>
        <r>
          <rPr>
            <sz val="8"/>
            <color indexed="81"/>
            <rFont val="Tahoma"/>
            <family val="2"/>
          </rPr>
          <t xml:space="preserve">Y = Yes
N = No
U = Unsure
X = N/A
</t>
        </r>
      </text>
    </comment>
    <comment ref="L7" authorId="1">
      <text>
        <r>
          <rPr>
            <sz val="8"/>
            <color indexed="81"/>
            <rFont val="Tahoma"/>
            <family val="2"/>
          </rPr>
          <t xml:space="preserve">Y = Yes
N = No
U = Unsure
X = N/A
</t>
        </r>
      </text>
    </comment>
    <comment ref="M7" authorId="1">
      <text>
        <r>
          <rPr>
            <sz val="8"/>
            <color indexed="81"/>
            <rFont val="Tahoma"/>
            <family val="2"/>
          </rPr>
          <t xml:space="preserve">Y = Yes
N = No
U = Unsure
X = N/A
</t>
        </r>
      </text>
    </comment>
  </commentList>
</comments>
</file>

<file path=xl/sharedStrings.xml><?xml version="1.0" encoding="utf-8"?>
<sst xmlns="http://schemas.openxmlformats.org/spreadsheetml/2006/main" count="263" uniqueCount="137">
  <si>
    <t xml:space="preserve">Site Visit Date: </t>
  </si>
  <si>
    <t xml:space="preserve"> </t>
  </si>
  <si>
    <t xml:space="preserve">COU Team Member: </t>
  </si>
  <si>
    <t>Authority</t>
  </si>
  <si>
    <t>Source</t>
  </si>
  <si>
    <t>Foster Home Identifier</t>
  </si>
  <si>
    <t>Date of Overcapacity Placement</t>
  </si>
  <si>
    <t>Provider Operating Procedure</t>
  </si>
  <si>
    <t>65C-13.032(3)(b)1.a.</t>
  </si>
  <si>
    <t>65C-13.032(3)(b)1.e.</t>
  </si>
  <si>
    <t>65C-13.032(3)(b)1.f.</t>
  </si>
  <si>
    <t>65C-13.032(3)(b)1.g.</t>
  </si>
  <si>
    <t>65C-13.032(4)(a)</t>
  </si>
  <si>
    <t>65C-13.032 (3)(b)1.b.</t>
  </si>
  <si>
    <t>65C-13.032(3)(b)1.c.</t>
  </si>
  <si>
    <t>65C-13.032(3)(b)1.d.</t>
  </si>
  <si>
    <t xml:space="preserve">Provider Name: </t>
  </si>
  <si>
    <t>Contract Number:</t>
  </si>
  <si>
    <t>Date</t>
  </si>
  <si>
    <t>Employee</t>
  </si>
  <si>
    <t>Description of Revision</t>
  </si>
  <si>
    <t>Date Approved</t>
  </si>
  <si>
    <t>Cheryl Walls</t>
  </si>
  <si>
    <t>Identified errors in the tool and corrected them.  Added FSFN to SACWIS in an item.</t>
  </si>
  <si>
    <t>Diane Dusenbury</t>
  </si>
  <si>
    <t>Added fields for pre-site and post-site tools QA, but the processes around tools QA are not fully developed so for now this may be filled out only as a test of procedures.</t>
  </si>
  <si>
    <t>Pre-Site QA Check (LastName/Date):</t>
  </si>
  <si>
    <t>Post-Site QA Check (LastName/Date):</t>
  </si>
  <si>
    <t>D</t>
  </si>
  <si>
    <t>65C-13.032(3)(a)</t>
  </si>
  <si>
    <t>Does provider have its own procedure?</t>
  </si>
  <si>
    <t>Was the tool modified to address procedure?</t>
  </si>
  <si>
    <t xml:space="preserve">409.175, F.S.,
65C-13.032, F.A.C.,
Att. I ???         </t>
  </si>
  <si>
    <t>If yes, date of procedure review by COU:</t>
  </si>
  <si>
    <r>
      <t xml:space="preserve">If the provider is using its own operating procedure, the procedure meets the requirements of Florida Statute, Florida Administrative Code, and is approved by DCF? </t>
    </r>
    <r>
      <rPr>
        <b/>
        <sz val="10"/>
        <color indexed="60"/>
        <rFont val="Arial"/>
        <family val="2"/>
      </rPr>
      <t xml:space="preserve">(If "No", then provide details in notes section.) </t>
    </r>
    <r>
      <rPr>
        <b/>
        <sz val="10"/>
        <color indexed="10"/>
        <rFont val="Arial"/>
        <family val="2"/>
      </rPr>
      <t xml:space="preserve"> Add any additional items to the tool based on provider procedures.  Please note code is more prescriptive than statute in this case.</t>
    </r>
  </si>
  <si>
    <t xml:space="preserve">All child placements were recorded in FSFN by the supervising agency within 48 hours of placement. </t>
  </si>
  <si>
    <t>Home Visit Due:</t>
  </si>
  <si>
    <t>The service worker made an assessment of each child in the home and of the child being placed in the home.</t>
  </si>
  <si>
    <t xml:space="preserve">409.175(3)(b)
65C-13.032(3)(b) </t>
  </si>
  <si>
    <t>New Year's Day</t>
  </si>
  <si>
    <t>Martin Luther King Day</t>
  </si>
  <si>
    <t>Memorial Day</t>
  </si>
  <si>
    <t>Independence Day</t>
  </si>
  <si>
    <t>Labor Day</t>
  </si>
  <si>
    <t>Veteran's Day</t>
  </si>
  <si>
    <t>Day After Thanksgiving</t>
  </si>
  <si>
    <t>The assessment included the medical, mental, physical, and behavioral needs of each child.</t>
  </si>
  <si>
    <t>The assessment included description of how the home can physically accommodate the additional child.  Accomodations includes a bed, adequate closet space and room for personal possessions, and adequate privacy.</t>
  </si>
  <si>
    <t>If there is any particularly vulnerable child currently in placement, the assessment included information about how the child's needs can be adequately protected.</t>
  </si>
  <si>
    <t xml:space="preserve">The assessment addressed placement needs and risk factors for children who have been sexually victimized or who are sexually aggressive. </t>
  </si>
  <si>
    <t>The assessment included verification that there were no active complaints, licensing standards in violation, active abuse reports, or foster care referrals for the proposed placement.</t>
  </si>
  <si>
    <t>Removed year from tool.  Added new questions at top of tool - Does provider have its own procedures?  Date of review of procedure?  Was tool modified?  Significant changes made to tool questions and organization.</t>
  </si>
  <si>
    <t>DRAFT</t>
  </si>
  <si>
    <t>Password to unprotect is DCF</t>
  </si>
  <si>
    <t>Formulas are locked to prevent changes.</t>
  </si>
  <si>
    <r>
      <t xml:space="preserve">The assessment included description of any </t>
    </r>
    <r>
      <rPr>
        <b/>
        <sz val="10"/>
        <rFont val="Arial"/>
        <family val="2"/>
      </rPr>
      <t>special</t>
    </r>
    <r>
      <rPr>
        <sz val="10"/>
        <rFont val="Arial"/>
        <family val="2"/>
      </rPr>
      <t xml:space="preserve"> services or supports which may be necessary to assure the well-being of the child or children being placed.  Special means above and beyond the normal services, the special services to support the overcapped placement.</t>
    </r>
  </si>
  <si>
    <t>Capacity</t>
  </si>
  <si>
    <t>65C-13.032(1)(b)</t>
  </si>
  <si>
    <t>Tool was tested, few questions were removed and tweaked.  A question was added asking if any homes are licensed in violation of requirements for capacity, as this was just discovered happenning in SunCoast Region.  If licenses are being issued for more capacity than the administrative code limits us to, please alert the Team Leader and the COU Manager right away.  This may be a Department issue, but it is a safety issue and should be acted upon.</t>
  </si>
  <si>
    <r>
      <t xml:space="preserve">Is the licensing of foster homes consistent with requirements for capacity?  Review a list of all foster homes to ensure licensed capacity is no more than 5 children, including the children of the foster parent(s), unless the home has a child-specific license to accomodate a sibling group larger than 5.  License does not permit more than 2 children under 24 months-of-age, including the children of the caregiver.  </t>
    </r>
    <r>
      <rPr>
        <b/>
        <sz val="10"/>
        <color rgb="FFFF0000"/>
        <rFont val="Arial"/>
        <family val="2"/>
      </rPr>
      <t>Please inform the Team Leader and the COU Manager of any concerns related to this item.</t>
    </r>
  </si>
  <si>
    <t>Fully Met?
1</t>
  </si>
  <si>
    <t>Fully Met?
2</t>
  </si>
  <si>
    <t>Fully Met?
3</t>
  </si>
  <si>
    <t>Fully Met?
4</t>
  </si>
  <si>
    <t>Fully Met?
5</t>
  </si>
  <si>
    <t>Fully Met?
6</t>
  </si>
  <si>
    <t>Fully Met?
7</t>
  </si>
  <si>
    <t>Fully Met?
8</t>
  </si>
  <si>
    <t>Fully Met?
9</t>
  </si>
  <si>
    <t>Fully Met?
10</t>
  </si>
  <si>
    <t>Thanksgiving</t>
  </si>
  <si>
    <t>Christmas</t>
  </si>
  <si>
    <t>Day of Week of Placement</t>
  </si>
  <si>
    <t>Date of Next Business Day</t>
  </si>
  <si>
    <t>Column from Overcap Tool</t>
  </si>
  <si>
    <t>Initial Waiver does not exceed 30 calendar days</t>
  </si>
  <si>
    <t>Initial Wavier does not exceed 180 calendar days</t>
  </si>
  <si>
    <t>…  Enter start date of subsequent waiver</t>
  </si>
  <si>
    <t>OPTIONAL Date Calculator Tool - Use as Needed</t>
  </si>
  <si>
    <t>…  This date is 180 days later.</t>
  </si>
  <si>
    <t>Entry in FSFN within 48 hours of placement</t>
  </si>
  <si>
    <t>Some assessments may be due 72 hours after placement</t>
  </si>
  <si>
    <t>Licensing home visit within 7 calendar days of placement.</t>
  </si>
  <si>
    <t>Lateness Calculator</t>
  </si>
  <si>
    <t>Enter Due date.  You may type equals sign and then click the cell above containing the due date.</t>
  </si>
  <si>
    <t>Enter the date the activity was actually performed.</t>
  </si>
  <si>
    <t>Enter C for Calendar or B for Business.</t>
  </si>
  <si>
    <t>Calculation - Days Late.</t>
  </si>
  <si>
    <t>Password protected - password is DCF</t>
  </si>
  <si>
    <t>Clarified that the assessments of children in the home may be done within 72 hours after placement if the child has siblings in the home or if the child was previously placed in the home.  Created an improved date calculator tool.</t>
  </si>
  <si>
    <t>Update the Holidays tab for working day calculations if the provider has additional holidays.</t>
  </si>
  <si>
    <t>Chief's Row - Measurement Analysis</t>
  </si>
  <si>
    <t>Good:</t>
  </si>
  <si>
    <t>Issue:</t>
  </si>
  <si>
    <t>Added hidden row for Chief's Measurement and place at the top for indicator calculations.</t>
  </si>
  <si>
    <t>Written approval of an overcapacity exception was obtained prior to placement from the supervisor when the licensed capacity and recommended ages of children are exceeded.  Approval may be in writing or via electronic method but must be written.</t>
  </si>
  <si>
    <t>The approval for the overcapacity exception is expired when the capacity drops to licensed level.  There was no indication that an additional placement was made based on an expired approval?</t>
  </si>
  <si>
    <t>65C-13.032(4)(e)</t>
  </si>
  <si>
    <t>65C-13.032(4)(b)</t>
  </si>
  <si>
    <r>
      <t xml:space="preserve">Did the placement result in </t>
    </r>
    <r>
      <rPr>
        <b/>
        <sz val="10"/>
        <rFont val="Arial"/>
        <family val="2"/>
      </rPr>
      <t>more than 5</t>
    </r>
    <r>
      <rPr>
        <sz val="10"/>
        <rFont val="Arial"/>
        <family val="2"/>
      </rPr>
      <t xml:space="preserve"> </t>
    </r>
    <r>
      <rPr>
        <b/>
        <sz val="10"/>
        <rFont val="Arial"/>
        <family val="2"/>
      </rPr>
      <t>children</t>
    </r>
    <r>
      <rPr>
        <sz val="10"/>
        <rFont val="Arial"/>
        <family val="2"/>
      </rPr>
      <t xml:space="preserve"> in the home or </t>
    </r>
    <r>
      <rPr>
        <b/>
        <sz val="10"/>
        <rFont val="Arial"/>
        <family val="2"/>
      </rPr>
      <t xml:space="preserve">more than 2 infants </t>
    </r>
    <r>
      <rPr>
        <sz val="10"/>
        <rFont val="Arial"/>
        <family val="2"/>
      </rPr>
      <t>under 24 months in the home, including the natural children of the foster parents?</t>
    </r>
  </si>
  <si>
    <t xml:space="preserve">Overcapacity Monitoring Tool </t>
  </si>
  <si>
    <t>Family Foster Home Exceeding Licensed Capacity But No More than 5 Children and No More than 2 Infants</t>
  </si>
  <si>
    <t>The assessment included an explanation of why the waiver should be approved, including the reason that this home is the most appropriate available placement for the incoming child or children.</t>
  </si>
  <si>
    <t>The Rest of the tool applies to placements that result in More Than 5 Children or More Than 2 Infants under 24 Months.  Mark all the following items N/A if your placement did not exceed this level.</t>
  </si>
  <si>
    <t>Following Overcapacity Placements That Exceeded 5 Children or 2 Infants Less Than 24 Months Old on or after March 6, 2014</t>
  </si>
  <si>
    <t>…  This date is 30 days later.</t>
  </si>
  <si>
    <t>One worker provided a copy of child assessment to another worker within five working days after placement.</t>
  </si>
  <si>
    <t>Subsequent Waivers…. Use as many rows as needed</t>
  </si>
  <si>
    <t>Do not add more columns to this tool.  Use a second tool.</t>
  </si>
  <si>
    <t>See Date Calculator tab for assistance with due dates and lateness.</t>
  </si>
  <si>
    <t>Updated tool to reflect new administrative code effective 3/6/2014.  New requirements should only be applied to new placements and to approvals of extensions after the effective date.  Otherwise, the 2008 administrative code still applies.
Key differences - 180 day waivers and extensions are now limited to placement of sibling groups that are larger than 5 siblings or more than 2 infants under 24 months.  All other waivers and extensions are now 30 days.  Approval must be prior to placement by supervisor via electronic or written method and by next business day by CBC CEO or designee.  Overcaps that do not exceed 5 children or 2 infants are called Exceptions.  Overcaps that do are called Assessments.</t>
  </si>
  <si>
    <t>Written approval of the exception was made the next business day by the CEO for the CBC lead agency or his or her designee or Region Director/Designee.</t>
  </si>
  <si>
    <r>
      <rPr>
        <b/>
        <sz val="12"/>
        <rFont val="Arial"/>
        <family val="2"/>
      </rPr>
      <t>Requirements</t>
    </r>
    <r>
      <rPr>
        <sz val="10"/>
        <rFont val="Arial"/>
        <family val="2"/>
      </rPr>
      <t xml:space="preserve">
</t>
    </r>
    <r>
      <rPr>
        <b/>
        <sz val="10"/>
        <rFont val="Arial"/>
        <family val="2"/>
      </rPr>
      <t>Note - This tool is only for monitoring waivers with initial or subsequent approval on or after March 6, 2014.</t>
    </r>
  </si>
  <si>
    <t>Mark N/A for More than 5 Children or More than 2 Infants</t>
  </si>
  <si>
    <t>Family Foster Home Exceeding 5 Children and/or Exceeding 2 Infants</t>
  </si>
  <si>
    <t>Removed old tool items.  Tool is now for waivers that were initially or subsequently approved on or after March 6, 2014.  Updated Holiday tab to include 2015 and 2016.  Proofed tool items.</t>
  </si>
  <si>
    <t>Any subsequent approval done on or after March 6, 2014 did not exceed time limits.  It may not be approved for more than 90 days (3)(b)1.h. unless the placement is for a sibling group that exceeds 5 children or 2 infants under 24 months, then it may be up to 180 days (4)(d).</t>
  </si>
  <si>
    <t>65C-13.032(3)(b)1.h. and (4)(d)</t>
  </si>
  <si>
    <t>The initial approval done on or after March 6, 2014 did not exceed time limits.  It may not be approved for more than 30 days (3)(b)1.h. unless the placement is for a sibling group that exceeds 5 children or 2 infants under 24 months, then it may be up to 180 days (4)(d).</t>
  </si>
  <si>
    <t>Added missing tool item - overcaps may be extended for 90 days as per 65C-13.032(3)(b)1.h.  Thanks for the catch Jessica!  Holidays are updated.</t>
  </si>
  <si>
    <t>The assessment was completed before placement.</t>
  </si>
  <si>
    <t>The assessment was approved prior to placement by the supervisor in writing or via electronic methods.</t>
  </si>
  <si>
    <t>The assessment was approved in person in writing by the CBC CEO or designee or by Region Director/Designee the next business day.</t>
  </si>
  <si>
    <t>65C-13.032(3)(b)2.a.</t>
  </si>
  <si>
    <t>The placement staff provided a copy of the approved assessment to the case manager within five working days of the placement.</t>
  </si>
  <si>
    <t>65C-13.032 (3)(b)2.b.</t>
  </si>
  <si>
    <r>
      <t>The written and approved assessment was placed in the licensing file of the out-of-home caregiver.</t>
    </r>
    <r>
      <rPr>
        <b/>
        <sz val="10"/>
        <color theme="4" tint="-0.249977111117893"/>
        <rFont val="Arial"/>
        <family val="2"/>
      </rPr>
      <t xml:space="preserve">  Note - there is no due date, but ask if it is present at the time of review.</t>
    </r>
  </si>
  <si>
    <t>The licensing counselor conducted a home visit within seven calendar days of the child's placement.</t>
  </si>
  <si>
    <t>65C-13.032(3)(b)2.c.</t>
  </si>
  <si>
    <t>The licensing counselor ensured that all appropriate services identified by the services worker are in place to support the out-of-home caregiver.</t>
  </si>
  <si>
    <t>When the placement caused a home to exceed a total of 5 childen, the approval was recorded on the provider licensing screen.  N/A for 2 infants less than 24 months old.</t>
  </si>
  <si>
    <t>65C-13.032(4)(c)</t>
  </si>
  <si>
    <t>The initial overcapacity exception did not exceed 30 days before being reapproved.</t>
  </si>
  <si>
    <t>Oops - tool still included references to 2008 code.  These are removed.</t>
  </si>
  <si>
    <t>The placement was made in a manner that was consistent with all licensing requirements identified in 65C-13.030, especially (3)(i) addressing sleeping arrangements.  Sleeping arrangements shall be bedrooms with adequate space, each child has their own bed and mattress, etc.</t>
  </si>
  <si>
    <t>Date of Tool Revision: 5/29/15</t>
  </si>
  <si>
    <t>Added an item to the tool.  For overcaps under the threshold, we had no question to ask if the placement was made consistent with licensing rules.  This question has been added.  Also, a question about placements being recorded timely in FSFN has been repeated in both the section for overcaps under the threshold and those over the threshold.</t>
  </si>
</sst>
</file>

<file path=xl/styles.xml><?xml version="1.0" encoding="utf-8"?>
<styleSheet xmlns="http://schemas.openxmlformats.org/spreadsheetml/2006/main">
  <numFmts count="1">
    <numFmt numFmtId="164" formatCode="dddd"/>
  </numFmts>
  <fonts count="18">
    <font>
      <sz val="10"/>
      <name val="Arial"/>
    </font>
    <font>
      <sz val="10"/>
      <name val="Arial"/>
      <family val="2"/>
    </font>
    <font>
      <b/>
      <sz val="10"/>
      <name val="Arial"/>
      <family val="2"/>
    </font>
    <font>
      <sz val="14"/>
      <name val="Arial"/>
      <family val="2"/>
    </font>
    <font>
      <sz val="8"/>
      <name val="Arial"/>
      <family val="2"/>
    </font>
    <font>
      <sz val="10"/>
      <name val="Arial"/>
      <family val="2"/>
    </font>
    <font>
      <b/>
      <i/>
      <sz val="10"/>
      <color indexed="60"/>
      <name val="Arial"/>
      <family val="2"/>
    </font>
    <font>
      <sz val="8"/>
      <color indexed="81"/>
      <name val="Tahoma"/>
      <family val="2"/>
    </font>
    <font>
      <u/>
      <sz val="10"/>
      <name val="Arial"/>
      <family val="2"/>
    </font>
    <font>
      <b/>
      <sz val="10"/>
      <color indexed="60"/>
      <name val="Arial"/>
      <family val="2"/>
    </font>
    <font>
      <b/>
      <sz val="10"/>
      <color indexed="10"/>
      <name val="Arial"/>
      <family val="2"/>
    </font>
    <font>
      <sz val="8"/>
      <name val="Arial"/>
      <family val="2"/>
    </font>
    <font>
      <b/>
      <sz val="10"/>
      <color indexed="23"/>
      <name val="Arial"/>
      <family val="2"/>
    </font>
    <font>
      <b/>
      <i/>
      <sz val="8"/>
      <color indexed="60"/>
      <name val="Arial"/>
      <family val="2"/>
    </font>
    <font>
      <b/>
      <sz val="8"/>
      <name val="Arial"/>
      <family val="2"/>
    </font>
    <font>
      <b/>
      <sz val="10"/>
      <color rgb="FFFF0000"/>
      <name val="Arial"/>
      <family val="2"/>
    </font>
    <font>
      <b/>
      <sz val="12"/>
      <name val="Arial"/>
      <family val="2"/>
    </font>
    <font>
      <b/>
      <sz val="10"/>
      <color theme="4" tint="-0.249977111117893"/>
      <name val="Arial"/>
      <family val="2"/>
    </font>
  </fonts>
  <fills count="2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6"/>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7" tint="0.79998168889431442"/>
        <bgColor indexed="64"/>
      </patternFill>
    </fill>
    <fill>
      <patternFill patternType="solid">
        <fgColor rgb="FFCCFFCC"/>
        <bgColor indexed="64"/>
      </patternFill>
    </fill>
    <fill>
      <patternFill patternType="solid">
        <fgColor rgb="FFCCCCFF"/>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8"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142">
    <xf numFmtId="0" fontId="0" fillId="0" borderId="0" xfId="0"/>
    <xf numFmtId="0" fontId="0" fillId="0" borderId="0" xfId="0" applyAlignment="1">
      <alignment wrapText="1"/>
    </xf>
    <xf numFmtId="0" fontId="5" fillId="0" borderId="0" xfId="0" applyFont="1" applyAlignment="1">
      <alignment wrapText="1"/>
    </xf>
    <xf numFmtId="14" fontId="0" fillId="0" borderId="0" xfId="0" applyNumberFormat="1" applyAlignment="1">
      <alignment wrapText="1"/>
    </xf>
    <xf numFmtId="0" fontId="0" fillId="0" borderId="0" xfId="0" applyNumberFormat="1" applyAlignment="1">
      <alignment wrapText="1"/>
    </xf>
    <xf numFmtId="14" fontId="5" fillId="0" borderId="0" xfId="0" applyNumberFormat="1" applyFont="1" applyAlignment="1">
      <alignment wrapText="1"/>
    </xf>
    <xf numFmtId="0" fontId="3" fillId="2" borderId="0" xfId="0" applyFont="1" applyFill="1" applyAlignment="1" applyProtection="1">
      <alignment horizontal="left"/>
      <protection locked="0"/>
    </xf>
    <xf numFmtId="0" fontId="0" fillId="0" borderId="0" xfId="0" applyFill="1" applyAlignment="1" applyProtection="1">
      <protection locked="0"/>
    </xf>
    <xf numFmtId="0" fontId="5" fillId="2" borderId="2" xfId="0" applyFont="1" applyFill="1" applyBorder="1" applyAlignment="1" applyProtection="1">
      <protection locked="0"/>
    </xf>
    <xf numFmtId="0" fontId="4" fillId="2" borderId="0" xfId="0" applyFont="1" applyFill="1" applyAlignment="1" applyProtection="1">
      <alignment horizontal="center"/>
      <protection locked="0"/>
    </xf>
    <xf numFmtId="0" fontId="0" fillId="2" borderId="0" xfId="0" applyFill="1" applyAlignment="1" applyProtection="1">
      <alignment horizontal="center"/>
      <protection locked="0"/>
    </xf>
    <xf numFmtId="0" fontId="1" fillId="2" borderId="2" xfId="0" applyFont="1" applyFill="1" applyBorder="1" applyAlignment="1" applyProtection="1">
      <protection locked="0"/>
    </xf>
    <xf numFmtId="0" fontId="8" fillId="2" borderId="2" xfId="0" applyFont="1" applyFill="1" applyBorder="1" applyAlignment="1" applyProtection="1">
      <protection locked="0"/>
    </xf>
    <xf numFmtId="0" fontId="5" fillId="2" borderId="0" xfId="0" applyFont="1" applyFill="1" applyBorder="1" applyAlignment="1" applyProtection="1">
      <protection locked="0"/>
    </xf>
    <xf numFmtId="0" fontId="8" fillId="2" borderId="0" xfId="0" applyFont="1" applyFill="1" applyBorder="1" applyAlignment="1" applyProtection="1">
      <protection locked="0"/>
    </xf>
    <xf numFmtId="0" fontId="5" fillId="2" borderId="3" xfId="0" applyFont="1" applyFill="1" applyBorder="1" applyAlignment="1" applyProtection="1">
      <protection locked="0"/>
    </xf>
    <xf numFmtId="0" fontId="1" fillId="2" borderId="3" xfId="0" applyFont="1" applyFill="1" applyBorder="1" applyAlignment="1" applyProtection="1">
      <protection locked="0"/>
    </xf>
    <xf numFmtId="0" fontId="8" fillId="2" borderId="3" xfId="0" applyFont="1" applyFill="1" applyBorder="1" applyAlignment="1" applyProtection="1">
      <protection locked="0"/>
    </xf>
    <xf numFmtId="0" fontId="12" fillId="2" borderId="3" xfId="0" applyFont="1" applyFill="1" applyBorder="1" applyAlignment="1" applyProtection="1">
      <alignment horizontal="left" vertical="top"/>
      <protection locked="0"/>
    </xf>
    <xf numFmtId="0" fontId="0" fillId="2" borderId="3" xfId="0" applyFill="1" applyBorder="1" applyAlignment="1" applyProtection="1">
      <protection locked="0"/>
    </xf>
    <xf numFmtId="0" fontId="6" fillId="2" borderId="0" xfId="0" applyFont="1" applyFill="1" applyAlignment="1" applyProtection="1">
      <alignment horizontal="left"/>
      <protection locked="0"/>
    </xf>
    <xf numFmtId="0" fontId="13" fillId="2" borderId="0" xfId="0" applyFont="1" applyFill="1" applyAlignment="1" applyProtection="1">
      <alignment horizontal="left"/>
      <protection locked="0"/>
    </xf>
    <xf numFmtId="9" fontId="2" fillId="2" borderId="3" xfId="1" applyFont="1" applyFill="1" applyBorder="1" applyAlignment="1" applyProtection="1">
      <alignment horizontal="center"/>
      <protection locked="0"/>
    </xf>
    <xf numFmtId="9" fontId="2" fillId="2" borderId="0" xfId="1" applyFont="1" applyFill="1" applyBorder="1" applyAlignment="1" applyProtection="1">
      <alignment horizontal="center"/>
      <protection locked="0"/>
    </xf>
    <xf numFmtId="0" fontId="5" fillId="4" borderId="1" xfId="0" applyFont="1" applyFill="1" applyBorder="1" applyAlignment="1" applyProtection="1">
      <alignment vertical="center" wrapText="1"/>
      <protection locked="0"/>
    </xf>
    <xf numFmtId="0" fontId="4" fillId="4" borderId="1" xfId="0" applyFont="1" applyFill="1" applyBorder="1" applyAlignment="1" applyProtection="1">
      <alignment vertical="center" wrapText="1"/>
      <protection locked="0"/>
    </xf>
    <xf numFmtId="0" fontId="5" fillId="3" borderId="1" xfId="0" applyFont="1" applyFill="1" applyBorder="1" applyAlignment="1" applyProtection="1">
      <alignment horizontal="center" vertical="center" textRotation="90" wrapText="1"/>
      <protection locked="0"/>
    </xf>
    <xf numFmtId="0" fontId="5" fillId="3" borderId="1" xfId="0" applyFont="1" applyFill="1" applyBorder="1" applyAlignment="1" applyProtection="1">
      <alignment horizontal="center" vertical="center" wrapText="1"/>
      <protection locked="0"/>
    </xf>
    <xf numFmtId="0" fontId="5" fillId="0" borderId="0" xfId="0" applyFont="1" applyAlignment="1" applyProtection="1">
      <alignment vertical="center" wrapText="1"/>
      <protection locked="0"/>
    </xf>
    <xf numFmtId="14" fontId="5" fillId="3" borderId="1" xfId="0" applyNumberFormat="1" applyFont="1" applyFill="1" applyBorder="1" applyAlignment="1" applyProtection="1">
      <alignment horizontal="center" vertical="center" wrapText="1"/>
      <protection locked="0"/>
    </xf>
    <xf numFmtId="0" fontId="2" fillId="5" borderId="5" xfId="0" applyFont="1" applyFill="1" applyBorder="1" applyAlignment="1" applyProtection="1">
      <alignment horizontal="left" vertical="center" wrapText="1"/>
      <protection locked="0"/>
    </xf>
    <xf numFmtId="0" fontId="4" fillId="5" borderId="3" xfId="0" applyFont="1" applyFill="1" applyBorder="1" applyAlignment="1" applyProtection="1">
      <alignment horizontal="left" vertical="top" wrapText="1"/>
      <protection locked="0"/>
    </xf>
    <xf numFmtId="0" fontId="2" fillId="5" borderId="3" xfId="0" applyFont="1" applyFill="1" applyBorder="1" applyAlignment="1" applyProtection="1">
      <alignment horizontal="centerContinuous" wrapText="1"/>
      <protection locked="0"/>
    </xf>
    <xf numFmtId="0" fontId="2" fillId="5" borderId="4" xfId="0" applyFont="1" applyFill="1" applyBorder="1" applyAlignment="1" applyProtection="1">
      <alignment horizontal="centerContinuous" wrapText="1"/>
      <protection locked="0"/>
    </xf>
    <xf numFmtId="0" fontId="0" fillId="0" borderId="0" xfId="0" applyBorder="1" applyAlignment="1" applyProtection="1">
      <alignment wrapText="1"/>
      <protection locked="0"/>
    </xf>
    <xf numFmtId="0" fontId="5" fillId="0" borderId="1" xfId="0" applyFont="1" applyFill="1" applyBorder="1" applyAlignment="1" applyProtection="1">
      <alignment vertical="top" wrapText="1"/>
      <protection locked="0"/>
    </xf>
    <xf numFmtId="0" fontId="4" fillId="2" borderId="1" xfId="0" applyFont="1" applyFill="1" applyBorder="1" applyAlignment="1" applyProtection="1">
      <alignment horizontal="left" vertical="top" wrapText="1"/>
      <protection locked="0"/>
    </xf>
    <xf numFmtId="0" fontId="0" fillId="0" borderId="1" xfId="0" applyBorder="1" applyAlignment="1" applyProtection="1">
      <alignment wrapText="1"/>
      <protection locked="0"/>
    </xf>
    <xf numFmtId="0" fontId="0" fillId="0" borderId="0" xfId="0" applyAlignment="1" applyProtection="1">
      <alignment wrapText="1"/>
      <protection locked="0"/>
    </xf>
    <xf numFmtId="0" fontId="5" fillId="2" borderId="1" xfId="0" applyFont="1" applyFill="1" applyBorder="1" applyAlignment="1" applyProtection="1">
      <alignment vertical="top" wrapText="1"/>
      <protection locked="0"/>
    </xf>
    <xf numFmtId="0" fontId="4" fillId="0" borderId="1" xfId="0" applyFont="1" applyBorder="1" applyAlignment="1" applyProtection="1">
      <alignment vertical="top" wrapText="1"/>
      <protection locked="0"/>
    </xf>
    <xf numFmtId="0" fontId="5" fillId="0" borderId="1" xfId="0" applyFont="1" applyBorder="1" applyAlignment="1" applyProtection="1">
      <alignment horizontal="center" wrapText="1"/>
      <protection locked="0"/>
    </xf>
    <xf numFmtId="0" fontId="5" fillId="0" borderId="1" xfId="0" applyFont="1" applyBorder="1" applyAlignment="1" applyProtection="1">
      <alignment wrapText="1"/>
      <protection locked="0"/>
    </xf>
    <xf numFmtId="0" fontId="4" fillId="0" borderId="1" xfId="0" applyFont="1" applyFill="1" applyBorder="1" applyAlignment="1" applyProtection="1">
      <alignment vertical="top" wrapText="1"/>
      <protection locked="0"/>
    </xf>
    <xf numFmtId="0" fontId="14" fillId="5" borderId="3" xfId="0" applyFont="1" applyFill="1" applyBorder="1" applyAlignment="1" applyProtection="1">
      <alignment horizontal="right" vertical="top" wrapText="1"/>
      <protection locked="0"/>
    </xf>
    <xf numFmtId="0" fontId="4" fillId="0" borderId="0" xfId="0" applyFont="1" applyAlignment="1" applyProtection="1">
      <alignment wrapText="1"/>
      <protection locked="0"/>
    </xf>
    <xf numFmtId="0" fontId="0" fillId="0" borderId="0" xfId="0" applyAlignment="1" applyProtection="1">
      <alignment horizontal="center" wrapText="1"/>
      <protection locked="0"/>
    </xf>
    <xf numFmtId="14" fontId="2" fillId="5" borderId="1" xfId="0" applyNumberFormat="1" applyFont="1" applyFill="1" applyBorder="1" applyAlignment="1" applyProtection="1">
      <alignment horizontal="center" wrapText="1"/>
    </xf>
    <xf numFmtId="0" fontId="5" fillId="7" borderId="6" xfId="0" applyFont="1" applyFill="1" applyBorder="1" applyAlignment="1" applyProtection="1">
      <protection locked="0"/>
    </xf>
    <xf numFmtId="0" fontId="5" fillId="7" borderId="2" xfId="0" applyFont="1" applyFill="1" applyBorder="1" applyAlignment="1" applyProtection="1">
      <protection locked="0"/>
    </xf>
    <xf numFmtId="0" fontId="8" fillId="7" borderId="2" xfId="0" applyFont="1" applyFill="1" applyBorder="1" applyAlignment="1" applyProtection="1">
      <protection locked="0"/>
    </xf>
    <xf numFmtId="0" fontId="8" fillId="7" borderId="7" xfId="0" applyFont="1" applyFill="1" applyBorder="1" applyAlignment="1" applyProtection="1">
      <protection locked="0"/>
    </xf>
    <xf numFmtId="0" fontId="1" fillId="0" borderId="1" xfId="0" applyFont="1" applyFill="1" applyBorder="1" applyAlignment="1" applyProtection="1">
      <alignment vertical="top" wrapText="1"/>
      <protection locked="0"/>
    </xf>
    <xf numFmtId="0" fontId="5" fillId="0" borderId="3" xfId="0" applyFont="1" applyBorder="1" applyAlignment="1" applyProtection="1">
      <alignment wrapText="1"/>
      <protection locked="0"/>
    </xf>
    <xf numFmtId="0" fontId="5" fillId="0" borderId="4" xfId="0" applyFont="1" applyBorder="1" applyAlignment="1" applyProtection="1">
      <alignment wrapText="1"/>
      <protection locked="0"/>
    </xf>
    <xf numFmtId="0" fontId="5" fillId="0" borderId="5" xfId="0" applyFont="1" applyBorder="1" applyAlignment="1" applyProtection="1">
      <alignment horizontal="centerContinuous" wrapText="1"/>
      <protection locked="0"/>
    </xf>
    <xf numFmtId="0" fontId="5" fillId="0" borderId="3" xfId="0" applyFont="1" applyBorder="1" applyAlignment="1" applyProtection="1">
      <alignment horizontal="centerContinuous" wrapText="1"/>
      <protection locked="0"/>
    </xf>
    <xf numFmtId="0" fontId="1" fillId="3" borderId="1" xfId="0" applyFont="1" applyFill="1" applyBorder="1" applyAlignment="1" applyProtection="1">
      <alignment horizontal="center" vertical="center" wrapText="1"/>
      <protection locked="0"/>
    </xf>
    <xf numFmtId="0" fontId="1" fillId="7" borderId="1" xfId="0" applyFont="1" applyFill="1" applyBorder="1" applyAlignment="1" applyProtection="1">
      <alignment vertical="top" wrapText="1"/>
      <protection locked="0"/>
    </xf>
    <xf numFmtId="14" fontId="0" fillId="7" borderId="1" xfId="0" applyNumberFormat="1" applyFill="1" applyBorder="1" applyAlignment="1" applyProtection="1">
      <alignment vertical="top" wrapText="1"/>
      <protection locked="0"/>
    </xf>
    <xf numFmtId="0" fontId="0" fillId="7" borderId="1" xfId="0" applyFill="1" applyBorder="1" applyAlignment="1" applyProtection="1">
      <alignment vertical="top" wrapText="1"/>
      <protection locked="0"/>
    </xf>
    <xf numFmtId="16" fontId="0" fillId="7" borderId="1" xfId="0" applyNumberFormat="1" applyFill="1" applyBorder="1" applyAlignment="1" applyProtection="1">
      <alignment vertical="top" wrapText="1"/>
      <protection locked="0"/>
    </xf>
    <xf numFmtId="0" fontId="0" fillId="8" borderId="1" xfId="0" applyFill="1" applyBorder="1" applyAlignment="1" applyProtection="1">
      <alignment vertical="top" wrapText="1"/>
      <protection locked="0"/>
    </xf>
    <xf numFmtId="14" fontId="0" fillId="8" borderId="1" xfId="0" applyNumberFormat="1" applyFill="1" applyBorder="1" applyAlignment="1" applyProtection="1">
      <alignment vertical="top" wrapText="1"/>
      <protection locked="0"/>
    </xf>
    <xf numFmtId="16" fontId="0" fillId="8" borderId="1" xfId="0" applyNumberFormat="1" applyFill="1" applyBorder="1" applyAlignment="1" applyProtection="1">
      <alignment vertical="top" wrapText="1"/>
      <protection locked="0"/>
    </xf>
    <xf numFmtId="0" fontId="0" fillId="10" borderId="1" xfId="0" applyFill="1" applyBorder="1" applyAlignment="1" applyProtection="1">
      <alignment vertical="top" wrapText="1"/>
      <protection locked="0"/>
    </xf>
    <xf numFmtId="14" fontId="0" fillId="10" borderId="1" xfId="0" applyNumberFormat="1" applyFill="1" applyBorder="1" applyAlignment="1" applyProtection="1">
      <alignment vertical="top" wrapText="1"/>
      <protection locked="0"/>
    </xf>
    <xf numFmtId="16" fontId="0" fillId="10" borderId="1" xfId="0" applyNumberFormat="1" applyFill="1" applyBorder="1" applyAlignment="1" applyProtection="1">
      <alignment vertical="top" wrapText="1"/>
      <protection locked="0"/>
    </xf>
    <xf numFmtId="0" fontId="1" fillId="0" borderId="0" xfId="0" applyFont="1" applyFill="1" applyAlignment="1" applyProtection="1">
      <alignment wrapText="1"/>
      <protection locked="0"/>
    </xf>
    <xf numFmtId="0" fontId="0" fillId="0" borderId="0" xfId="0" applyFill="1" applyProtection="1">
      <protection locked="0"/>
    </xf>
    <xf numFmtId="0" fontId="1" fillId="12" borderId="0" xfId="0" applyFont="1" applyFill="1" applyProtection="1">
      <protection locked="0"/>
    </xf>
    <xf numFmtId="0" fontId="0" fillId="12" borderId="0" xfId="0" applyFill="1" applyProtection="1">
      <protection locked="0"/>
    </xf>
    <xf numFmtId="0" fontId="0" fillId="0" borderId="0" xfId="0" applyFill="1" applyAlignment="1" applyProtection="1">
      <alignment wrapText="1"/>
      <protection locked="0"/>
    </xf>
    <xf numFmtId="0" fontId="1" fillId="6" borderId="1" xfId="0" applyFont="1" applyFill="1" applyBorder="1" applyAlignment="1" applyProtection="1">
      <alignment horizontal="centerContinuous"/>
      <protection locked="0"/>
    </xf>
    <xf numFmtId="0" fontId="0" fillId="6" borderId="1" xfId="0" applyFill="1" applyBorder="1" applyAlignment="1" applyProtection="1">
      <alignment horizontal="centerContinuous"/>
      <protection locked="0"/>
    </xf>
    <xf numFmtId="0" fontId="2" fillId="6" borderId="8" xfId="0" applyFont="1" applyFill="1" applyBorder="1" applyAlignment="1" applyProtection="1">
      <alignment horizontal="center"/>
      <protection locked="0"/>
    </xf>
    <xf numFmtId="0" fontId="0" fillId="9" borderId="0" xfId="0" applyFill="1" applyAlignment="1" applyProtection="1">
      <alignment wrapText="1"/>
      <protection locked="0"/>
    </xf>
    <xf numFmtId="0" fontId="0" fillId="9" borderId="0" xfId="0" applyFill="1" applyProtection="1">
      <protection locked="0"/>
    </xf>
    <xf numFmtId="0" fontId="1" fillId="7" borderId="1" xfId="0" applyFont="1" applyFill="1" applyBorder="1" applyAlignment="1" applyProtection="1">
      <alignment wrapText="1"/>
      <protection locked="0"/>
    </xf>
    <xf numFmtId="0" fontId="1" fillId="7" borderId="1" xfId="0" applyFont="1" applyFill="1" applyBorder="1" applyProtection="1">
      <protection locked="0"/>
    </xf>
    <xf numFmtId="0" fontId="1" fillId="11" borderId="5" xfId="0" applyFont="1" applyFill="1" applyBorder="1" applyAlignment="1" applyProtection="1">
      <alignment wrapText="1"/>
      <protection locked="0"/>
    </xf>
    <xf numFmtId="0" fontId="0" fillId="11" borderId="3" xfId="0" applyFill="1" applyBorder="1" applyProtection="1">
      <protection locked="0"/>
    </xf>
    <xf numFmtId="0" fontId="0" fillId="11" borderId="4" xfId="0" applyFill="1" applyBorder="1" applyProtection="1">
      <protection locked="0"/>
    </xf>
    <xf numFmtId="0" fontId="1" fillId="0" borderId="1" xfId="0" applyFont="1" applyFill="1" applyBorder="1" applyAlignment="1" applyProtection="1">
      <alignment wrapText="1"/>
      <protection locked="0"/>
    </xf>
    <xf numFmtId="0" fontId="0" fillId="0" borderId="1" xfId="0" applyFill="1" applyBorder="1" applyProtection="1">
      <protection locked="0"/>
    </xf>
    <xf numFmtId="14" fontId="0" fillId="0" borderId="1" xfId="0" applyNumberFormat="1" applyFill="1" applyBorder="1" applyProtection="1">
      <protection locked="0"/>
    </xf>
    <xf numFmtId="0" fontId="0" fillId="7" borderId="1" xfId="0" applyFill="1" applyBorder="1" applyProtection="1">
      <protection locked="0"/>
    </xf>
    <xf numFmtId="0" fontId="1" fillId="0" borderId="1" xfId="0" applyFont="1" applyFill="1" applyBorder="1" applyProtection="1">
      <protection locked="0"/>
    </xf>
    <xf numFmtId="0" fontId="0" fillId="11" borderId="1" xfId="0" applyFill="1" applyBorder="1" applyAlignment="1" applyProtection="1">
      <alignment wrapText="1"/>
    </xf>
    <xf numFmtId="0" fontId="0" fillId="11" borderId="1" xfId="0" applyFill="1" applyBorder="1" applyProtection="1"/>
    <xf numFmtId="14" fontId="0" fillId="11" borderId="1" xfId="0" applyNumberFormat="1" applyFill="1" applyBorder="1" applyProtection="1"/>
    <xf numFmtId="164" fontId="1" fillId="7" borderId="1" xfId="0" applyNumberFormat="1" applyFont="1" applyFill="1" applyBorder="1" applyProtection="1"/>
    <xf numFmtId="14" fontId="1" fillId="7" borderId="1" xfId="0" applyNumberFormat="1" applyFont="1" applyFill="1" applyBorder="1" applyProtection="1"/>
    <xf numFmtId="0" fontId="1" fillId="7" borderId="1" xfId="0" applyFont="1" applyFill="1" applyBorder="1" applyAlignment="1" applyProtection="1">
      <alignment wrapText="1"/>
    </xf>
    <xf numFmtId="0" fontId="0" fillId="7" borderId="1" xfId="0" applyFill="1" applyBorder="1" applyProtection="1"/>
    <xf numFmtId="14" fontId="0" fillId="7" borderId="1" xfId="0" applyNumberFormat="1" applyFill="1" applyBorder="1" applyProtection="1"/>
    <xf numFmtId="1" fontId="0" fillId="7" borderId="1" xfId="0" applyNumberFormat="1" applyFill="1" applyBorder="1" applyProtection="1"/>
    <xf numFmtId="0" fontId="1" fillId="0" borderId="0" xfId="0" applyFont="1" applyAlignment="1">
      <alignment wrapText="1"/>
    </xf>
    <xf numFmtId="0" fontId="1" fillId="0" borderId="0" xfId="0" applyFont="1" applyFill="1" applyAlignment="1" applyProtection="1">
      <protection locked="0"/>
    </xf>
    <xf numFmtId="0" fontId="1" fillId="4" borderId="1" xfId="0" applyFont="1" applyFill="1" applyBorder="1" applyAlignment="1" applyProtection="1">
      <alignment vertical="center" wrapText="1"/>
      <protection locked="0"/>
    </xf>
    <xf numFmtId="0" fontId="15" fillId="2" borderId="0" xfId="0" applyFont="1" applyFill="1" applyAlignment="1" applyProtection="1">
      <alignment horizontal="left"/>
      <protection locked="0"/>
    </xf>
    <xf numFmtId="0" fontId="5" fillId="7" borderId="9" xfId="0" applyFont="1" applyFill="1" applyBorder="1" applyAlignment="1" applyProtection="1">
      <protection locked="0"/>
    </xf>
    <xf numFmtId="0" fontId="5" fillId="7" borderId="0" xfId="0" applyFont="1" applyFill="1" applyBorder="1" applyAlignment="1" applyProtection="1">
      <protection locked="0"/>
    </xf>
    <xf numFmtId="0" fontId="8" fillId="7" borderId="0" xfId="0" applyFont="1" applyFill="1" applyBorder="1" applyAlignment="1" applyProtection="1">
      <protection locked="0"/>
    </xf>
    <xf numFmtId="0" fontId="8" fillId="7" borderId="10" xfId="0" applyFont="1" applyFill="1" applyBorder="1" applyAlignment="1" applyProtection="1">
      <protection locked="0"/>
    </xf>
    <xf numFmtId="0" fontId="1" fillId="11" borderId="1" xfId="0" applyFont="1" applyFill="1" applyBorder="1" applyAlignment="1" applyProtection="1">
      <alignment horizontal="left" vertical="top"/>
      <protection locked="0"/>
    </xf>
    <xf numFmtId="0" fontId="0" fillId="11" borderId="1" xfId="0" applyFill="1" applyBorder="1" applyAlignment="1" applyProtection="1">
      <alignment horizontal="left" vertical="top"/>
      <protection locked="0"/>
    </xf>
    <xf numFmtId="0" fontId="1" fillId="2" borderId="1" xfId="0" applyFont="1" applyFill="1" applyBorder="1" applyAlignment="1" applyProtection="1">
      <alignment vertical="top" wrapText="1"/>
      <protection locked="0"/>
    </xf>
    <xf numFmtId="0" fontId="1" fillId="0" borderId="1" xfId="0" applyFont="1" applyBorder="1" applyAlignment="1" applyProtection="1">
      <alignment vertical="top" wrapText="1"/>
      <protection locked="0"/>
    </xf>
    <xf numFmtId="14" fontId="1" fillId="3" borderId="1" xfId="0" applyNumberFormat="1" applyFont="1" applyFill="1" applyBorder="1" applyAlignment="1" applyProtection="1">
      <alignment horizontal="center" vertical="center" wrapText="1"/>
      <protection locked="0"/>
    </xf>
    <xf numFmtId="0" fontId="2" fillId="13" borderId="5" xfId="0" applyFont="1" applyFill="1" applyBorder="1" applyAlignment="1" applyProtection="1">
      <alignment horizontal="left" vertical="center" wrapText="1"/>
      <protection locked="0"/>
    </xf>
    <xf numFmtId="0" fontId="4" fillId="13" borderId="3" xfId="0" applyFont="1" applyFill="1" applyBorder="1" applyAlignment="1" applyProtection="1">
      <alignment horizontal="left" vertical="top" wrapText="1"/>
      <protection locked="0"/>
    </xf>
    <xf numFmtId="0" fontId="2" fillId="13" borderId="3" xfId="0" applyFont="1" applyFill="1" applyBorder="1" applyAlignment="1" applyProtection="1">
      <alignment horizontal="centerContinuous" wrapText="1"/>
      <protection locked="0"/>
    </xf>
    <xf numFmtId="0" fontId="2" fillId="13" borderId="4" xfId="0" applyFont="1" applyFill="1" applyBorder="1" applyAlignment="1" applyProtection="1">
      <alignment horizontal="centerContinuous" wrapText="1"/>
      <protection locked="0"/>
    </xf>
    <xf numFmtId="0" fontId="1" fillId="0" borderId="1" xfId="0" applyFont="1" applyBorder="1" applyAlignment="1" applyProtection="1">
      <alignment wrapText="1"/>
      <protection locked="0"/>
    </xf>
    <xf numFmtId="0" fontId="2" fillId="14" borderId="5" xfId="0" applyFont="1" applyFill="1" applyBorder="1" applyAlignment="1" applyProtection="1">
      <alignment horizontal="left" vertical="center" wrapText="1"/>
      <protection locked="0"/>
    </xf>
    <xf numFmtId="0" fontId="4" fillId="14" borderId="3" xfId="0" applyFont="1" applyFill="1" applyBorder="1" applyAlignment="1" applyProtection="1">
      <alignment horizontal="left" vertical="top" wrapText="1"/>
      <protection locked="0"/>
    </xf>
    <xf numFmtId="0" fontId="2" fillId="14" borderId="3" xfId="0" applyFont="1" applyFill="1" applyBorder="1" applyAlignment="1" applyProtection="1">
      <alignment horizontal="centerContinuous" wrapText="1"/>
      <protection locked="0"/>
    </xf>
    <xf numFmtId="0" fontId="2" fillId="14" borderId="4" xfId="0" applyFont="1" applyFill="1" applyBorder="1" applyAlignment="1" applyProtection="1">
      <alignment horizontal="centerContinuous" wrapText="1"/>
      <protection locked="0"/>
    </xf>
    <xf numFmtId="0" fontId="1" fillId="0" borderId="1" xfId="0" applyFont="1" applyBorder="1" applyAlignment="1" applyProtection="1">
      <alignment horizontal="left" vertical="center" wrapText="1"/>
      <protection locked="0"/>
    </xf>
    <xf numFmtId="0" fontId="1" fillId="15" borderId="1" xfId="0" applyFont="1" applyFill="1" applyBorder="1" applyAlignment="1" applyProtection="1">
      <alignment wrapText="1"/>
      <protection locked="0"/>
    </xf>
    <xf numFmtId="0" fontId="1" fillId="15" borderId="1" xfId="0" applyFont="1" applyFill="1" applyBorder="1" applyProtection="1">
      <protection locked="0"/>
    </xf>
    <xf numFmtId="14" fontId="1" fillId="15" borderId="1" xfId="0" applyNumberFormat="1" applyFont="1" applyFill="1" applyBorder="1" applyProtection="1"/>
    <xf numFmtId="0" fontId="1" fillId="15" borderId="1" xfId="0" applyFont="1" applyFill="1" applyBorder="1" applyAlignment="1" applyProtection="1">
      <alignment wrapText="1"/>
    </xf>
    <xf numFmtId="0" fontId="0" fillId="15" borderId="1" xfId="0" applyFill="1" applyBorder="1" applyProtection="1"/>
    <xf numFmtId="14" fontId="0" fillId="15" borderId="1" xfId="0" applyNumberFormat="1" applyFill="1" applyBorder="1" applyProtection="1"/>
    <xf numFmtId="0" fontId="15" fillId="2" borderId="0" xfId="0" applyFont="1" applyFill="1" applyBorder="1" applyAlignment="1" applyProtection="1">
      <protection locked="0"/>
    </xf>
    <xf numFmtId="0" fontId="15" fillId="0" borderId="0" xfId="0" applyFont="1" applyFill="1" applyAlignment="1" applyProtection="1">
      <alignment horizontal="left"/>
      <protection locked="0"/>
    </xf>
    <xf numFmtId="0" fontId="15" fillId="0" borderId="0" xfId="0" applyFont="1" applyFill="1" applyAlignment="1" applyProtection="1">
      <alignment horizontal="centerContinuous"/>
      <protection locked="0"/>
    </xf>
    <xf numFmtId="0" fontId="15" fillId="0" borderId="0" xfId="0" applyFont="1" applyFill="1" applyAlignment="1" applyProtection="1">
      <protection locked="0"/>
    </xf>
    <xf numFmtId="0" fontId="0" fillId="16" borderId="1" xfId="0" applyFill="1" applyBorder="1" applyAlignment="1" applyProtection="1">
      <alignment vertical="top" wrapText="1"/>
      <protection locked="0"/>
    </xf>
    <xf numFmtId="14" fontId="0" fillId="16" borderId="1" xfId="0" applyNumberFormat="1" applyFill="1" applyBorder="1" applyAlignment="1" applyProtection="1">
      <alignment vertical="top" wrapText="1"/>
      <protection locked="0"/>
    </xf>
    <xf numFmtId="16" fontId="0" fillId="16" borderId="1" xfId="0" applyNumberFormat="1" applyFill="1" applyBorder="1" applyAlignment="1" applyProtection="1">
      <alignment vertical="top" wrapText="1"/>
      <protection locked="0"/>
    </xf>
    <xf numFmtId="0" fontId="0" fillId="17" borderId="1" xfId="0" applyFill="1" applyBorder="1" applyAlignment="1" applyProtection="1">
      <alignment vertical="top" wrapText="1"/>
      <protection locked="0"/>
    </xf>
    <xf numFmtId="14" fontId="0" fillId="17" borderId="1" xfId="0" applyNumberFormat="1" applyFill="1" applyBorder="1" applyAlignment="1" applyProtection="1">
      <alignment vertical="top" wrapText="1"/>
      <protection locked="0"/>
    </xf>
    <xf numFmtId="16" fontId="0" fillId="17" borderId="1" xfId="0" applyNumberFormat="1" applyFill="1" applyBorder="1" applyAlignment="1" applyProtection="1">
      <alignment vertical="top" wrapText="1"/>
      <protection locked="0"/>
    </xf>
    <xf numFmtId="0" fontId="0" fillId="18" borderId="1" xfId="0" applyFill="1" applyBorder="1" applyAlignment="1" applyProtection="1">
      <alignment vertical="top" wrapText="1"/>
      <protection locked="0"/>
    </xf>
    <xf numFmtId="14" fontId="0" fillId="18" borderId="1" xfId="0" applyNumberFormat="1" applyFill="1" applyBorder="1" applyAlignment="1" applyProtection="1">
      <alignment vertical="top" wrapText="1"/>
      <protection locked="0"/>
    </xf>
    <xf numFmtId="16" fontId="0" fillId="18" borderId="1" xfId="0" applyNumberFormat="1" applyFill="1" applyBorder="1" applyAlignment="1" applyProtection="1">
      <alignment vertical="top" wrapText="1"/>
      <protection locked="0"/>
    </xf>
    <xf numFmtId="0" fontId="0" fillId="19" borderId="1" xfId="0" applyFill="1" applyBorder="1" applyAlignment="1" applyProtection="1">
      <alignment vertical="top" wrapText="1"/>
      <protection locked="0"/>
    </xf>
    <xf numFmtId="14" fontId="0" fillId="19" borderId="1" xfId="0" applyNumberFormat="1" applyFill="1" applyBorder="1" applyAlignment="1" applyProtection="1">
      <alignment vertical="top" wrapText="1"/>
      <protection locked="0"/>
    </xf>
    <xf numFmtId="16" fontId="0" fillId="19" borderId="1" xfId="0" applyNumberFormat="1" applyFill="1" applyBorder="1" applyAlignment="1" applyProtection="1">
      <alignment vertical="top" wrapText="1"/>
      <protection locked="0"/>
    </xf>
  </cellXfs>
  <cellStyles count="2">
    <cellStyle name="Normal" xfId="0" builtinId="0"/>
    <cellStyle name="Percent" xfId="1" builtinId="5"/>
  </cellStyles>
  <dxfs count="6">
    <dxf>
      <font>
        <b/>
        <i val="0"/>
        <color indexed="9"/>
      </font>
      <fill>
        <patternFill>
          <bgColor indexed="10"/>
        </patternFill>
      </fill>
    </dxf>
    <dxf>
      <font>
        <color indexed="63"/>
      </font>
      <fill>
        <patternFill>
          <bgColor indexed="55"/>
        </patternFill>
      </fill>
    </dxf>
    <dxf>
      <font>
        <b/>
        <i val="0"/>
      </font>
      <fill>
        <patternFill>
          <bgColor indexed="13"/>
        </patternFill>
      </fill>
    </dxf>
    <dxf>
      <font>
        <b/>
        <i val="0"/>
        <color indexed="9"/>
      </font>
      <fill>
        <patternFill>
          <bgColor indexed="10"/>
        </patternFill>
      </fill>
    </dxf>
    <dxf>
      <font>
        <color indexed="63"/>
      </font>
      <fill>
        <patternFill>
          <bgColor indexed="55"/>
        </patternFill>
      </fill>
    </dxf>
    <dxf>
      <font>
        <b/>
        <i val="0"/>
      </font>
      <fill>
        <patternFill>
          <bgColor indexed="13"/>
        </patternFill>
      </fill>
    </dxf>
  </dxfs>
  <tableStyles count="0" defaultTableStyle="TableStyleMedium9" defaultPivotStyle="PivotStyleLight16"/>
  <colors>
    <mruColors>
      <color rgb="FFCCFFCC"/>
      <color rgb="FFCCCCFF"/>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45"/>
  <sheetViews>
    <sheetView tabSelected="1" zoomScale="90" zoomScaleNormal="90" zoomScaleSheetLayoutView="100" workbookViewId="0">
      <pane xSplit="3" ySplit="11" topLeftCell="D12" activePane="bottomRight" state="frozen"/>
      <selection pane="topRight" activeCell="D1" sqref="D1"/>
      <selection pane="bottomLeft" activeCell="A12" sqref="A12"/>
      <selection pane="bottomRight" activeCell="A23" sqref="A23"/>
    </sheetView>
  </sheetViews>
  <sheetFormatPr defaultColWidth="9.109375" defaultRowHeight="13.2"/>
  <cols>
    <col min="1" max="1" width="57.33203125" style="38" customWidth="1"/>
    <col min="2" max="2" width="10.33203125" style="45" customWidth="1"/>
    <col min="3" max="3" width="4.33203125" style="38" customWidth="1"/>
    <col min="4" max="13" width="15.6640625" style="46" customWidth="1"/>
    <col min="14" max="16384" width="9.109375" style="38"/>
  </cols>
  <sheetData>
    <row r="1" spans="1:13" s="7" customFormat="1" ht="17.399999999999999">
      <c r="A1" s="6" t="s">
        <v>100</v>
      </c>
      <c r="D1" s="127"/>
      <c r="E1" s="128"/>
      <c r="F1" s="128"/>
      <c r="G1" s="129"/>
      <c r="H1" s="128"/>
      <c r="I1" s="105" t="s">
        <v>92</v>
      </c>
      <c r="J1" s="106"/>
      <c r="K1" s="105" t="s">
        <v>93</v>
      </c>
      <c r="L1" s="106"/>
      <c r="M1" s="106"/>
    </row>
    <row r="2" spans="1:13" s="7" customFormat="1">
      <c r="A2" s="8" t="s">
        <v>16</v>
      </c>
      <c r="B2" s="9"/>
      <c r="C2" s="10"/>
      <c r="D2" s="11" t="s">
        <v>2</v>
      </c>
      <c r="E2" s="12"/>
      <c r="F2" s="8" t="s">
        <v>1</v>
      </c>
      <c r="G2" s="8"/>
      <c r="H2" s="8"/>
      <c r="I2" s="13"/>
      <c r="J2" s="101" t="s">
        <v>54</v>
      </c>
      <c r="K2" s="102"/>
      <c r="L2" s="103"/>
      <c r="M2" s="104"/>
    </row>
    <row r="3" spans="1:13" s="7" customFormat="1">
      <c r="A3" s="15" t="s">
        <v>17</v>
      </c>
      <c r="B3" s="9"/>
      <c r="C3" s="10"/>
      <c r="D3" s="16" t="s">
        <v>0</v>
      </c>
      <c r="E3" s="17"/>
      <c r="F3" s="15" t="s">
        <v>1</v>
      </c>
      <c r="G3" s="15"/>
      <c r="H3" s="15"/>
      <c r="I3" s="13"/>
      <c r="J3" s="48" t="s">
        <v>53</v>
      </c>
      <c r="K3" s="49"/>
      <c r="L3" s="50"/>
      <c r="M3" s="51"/>
    </row>
    <row r="4" spans="1:13" s="7" customFormat="1">
      <c r="A4" s="18" t="s">
        <v>26</v>
      </c>
      <c r="B4" s="9"/>
      <c r="C4" s="10"/>
      <c r="D4" s="19" t="s">
        <v>30</v>
      </c>
      <c r="E4" s="17"/>
      <c r="F4" s="15"/>
      <c r="G4" s="15"/>
      <c r="H4" s="15"/>
      <c r="I4" s="13"/>
      <c r="J4" s="13"/>
      <c r="K4" s="13"/>
      <c r="L4" s="14"/>
      <c r="M4" s="14"/>
    </row>
    <row r="5" spans="1:13" s="7" customFormat="1">
      <c r="A5" s="18" t="s">
        <v>27</v>
      </c>
      <c r="B5" s="9"/>
      <c r="C5" s="10"/>
      <c r="D5" s="19" t="s">
        <v>33</v>
      </c>
      <c r="E5" s="17"/>
      <c r="F5" s="15"/>
      <c r="G5" s="15"/>
      <c r="H5" s="15"/>
      <c r="I5" s="13"/>
      <c r="J5" s="126" t="s">
        <v>108</v>
      </c>
      <c r="K5" s="13"/>
      <c r="L5" s="14"/>
      <c r="M5" s="14"/>
    </row>
    <row r="6" spans="1:13" s="7" customFormat="1">
      <c r="A6" s="20" t="s">
        <v>135</v>
      </c>
      <c r="B6" s="21"/>
      <c r="C6" s="20"/>
      <c r="D6" s="19" t="s">
        <v>31</v>
      </c>
      <c r="E6" s="22"/>
      <c r="F6" s="22"/>
      <c r="G6" s="22"/>
      <c r="H6" s="22"/>
      <c r="I6" s="100" t="s">
        <v>109</v>
      </c>
      <c r="J6" s="23"/>
      <c r="K6" s="23"/>
      <c r="L6" s="23"/>
      <c r="M6" s="23"/>
    </row>
    <row r="7" spans="1:13" s="28" customFormat="1" ht="42">
      <c r="A7" s="99" t="s">
        <v>112</v>
      </c>
      <c r="B7" s="25" t="s">
        <v>3</v>
      </c>
      <c r="C7" s="26" t="s">
        <v>4</v>
      </c>
      <c r="D7" s="57" t="s">
        <v>60</v>
      </c>
      <c r="E7" s="57" t="s">
        <v>61</v>
      </c>
      <c r="F7" s="57" t="s">
        <v>62</v>
      </c>
      <c r="G7" s="57" t="s">
        <v>63</v>
      </c>
      <c r="H7" s="57" t="s">
        <v>64</v>
      </c>
      <c r="I7" s="57" t="s">
        <v>65</v>
      </c>
      <c r="J7" s="57" t="s">
        <v>66</v>
      </c>
      <c r="K7" s="57" t="s">
        <v>67</v>
      </c>
      <c r="L7" s="57" t="s">
        <v>68</v>
      </c>
      <c r="M7" s="57" t="s">
        <v>69</v>
      </c>
    </row>
    <row r="8" spans="1:13" s="28" customFormat="1" ht="37.5" hidden="1" customHeight="1">
      <c r="A8" s="99" t="s">
        <v>91</v>
      </c>
      <c r="B8" s="25"/>
      <c r="C8" s="26"/>
      <c r="D8" s="57"/>
      <c r="E8" s="57"/>
      <c r="F8" s="57"/>
      <c r="G8" s="57"/>
      <c r="H8" s="57"/>
      <c r="I8" s="57"/>
      <c r="J8" s="57"/>
      <c r="K8" s="57"/>
      <c r="L8" s="57"/>
      <c r="M8" s="57"/>
    </row>
    <row r="9" spans="1:13" s="28" customFormat="1" ht="17.25" customHeight="1">
      <c r="A9" s="24" t="s">
        <v>5</v>
      </c>
      <c r="B9" s="25"/>
      <c r="C9" s="26"/>
      <c r="D9" s="27"/>
      <c r="E9" s="27"/>
      <c r="F9" s="27"/>
      <c r="G9" s="27"/>
      <c r="H9" s="27"/>
      <c r="I9" s="27"/>
      <c r="J9" s="27"/>
      <c r="K9" s="27"/>
      <c r="L9" s="27"/>
      <c r="M9" s="27"/>
    </row>
    <row r="10" spans="1:13" s="28" customFormat="1" ht="20.25" customHeight="1">
      <c r="A10" s="24" t="s">
        <v>6</v>
      </c>
      <c r="B10" s="25"/>
      <c r="C10" s="26"/>
      <c r="D10" s="109"/>
      <c r="E10" s="29"/>
      <c r="F10" s="29"/>
      <c r="G10" s="29"/>
      <c r="H10" s="29"/>
      <c r="I10" s="29"/>
      <c r="J10" s="29"/>
      <c r="K10" s="29"/>
      <c r="L10" s="29"/>
      <c r="M10" s="29"/>
    </row>
    <row r="11" spans="1:13" s="28" customFormat="1" ht="39.6">
      <c r="A11" s="99" t="s">
        <v>99</v>
      </c>
      <c r="B11" s="25"/>
      <c r="C11" s="26"/>
      <c r="D11" s="109"/>
      <c r="E11" s="29"/>
      <c r="F11" s="29"/>
      <c r="G11" s="29"/>
      <c r="H11" s="29"/>
      <c r="I11" s="29"/>
      <c r="J11" s="29"/>
      <c r="K11" s="29"/>
      <c r="L11" s="29"/>
      <c r="M11" s="29"/>
    </row>
    <row r="12" spans="1:13" s="34" customFormat="1">
      <c r="A12" s="30" t="s">
        <v>7</v>
      </c>
      <c r="B12" s="31"/>
      <c r="C12" s="32"/>
      <c r="D12" s="32"/>
      <c r="E12" s="32"/>
      <c r="F12" s="32"/>
      <c r="G12" s="32"/>
      <c r="H12" s="32"/>
      <c r="I12" s="32"/>
      <c r="J12" s="32"/>
      <c r="K12" s="32"/>
      <c r="L12" s="32"/>
      <c r="M12" s="33"/>
    </row>
    <row r="13" spans="1:13" ht="79.2">
      <c r="A13" s="35" t="s">
        <v>34</v>
      </c>
      <c r="B13" s="36" t="s">
        <v>32</v>
      </c>
      <c r="C13" s="37" t="s">
        <v>28</v>
      </c>
      <c r="D13" s="55"/>
      <c r="E13" s="56"/>
      <c r="F13" s="56"/>
      <c r="G13" s="56"/>
      <c r="H13" s="56"/>
      <c r="I13" s="56"/>
      <c r="J13" s="56"/>
      <c r="K13" s="53"/>
      <c r="L13" s="53"/>
      <c r="M13" s="54"/>
    </row>
    <row r="14" spans="1:13" s="34" customFormat="1">
      <c r="A14" s="30" t="s">
        <v>56</v>
      </c>
      <c r="B14" s="31"/>
      <c r="C14" s="32"/>
      <c r="D14" s="32"/>
      <c r="E14" s="32"/>
      <c r="F14" s="32"/>
      <c r="G14" s="32"/>
      <c r="H14" s="32"/>
      <c r="I14" s="32"/>
      <c r="J14" s="32"/>
      <c r="K14" s="32"/>
      <c r="L14" s="32"/>
      <c r="M14" s="33"/>
    </row>
    <row r="15" spans="1:13" ht="105.6">
      <c r="A15" s="39" t="s">
        <v>59</v>
      </c>
      <c r="B15" s="40" t="s">
        <v>57</v>
      </c>
      <c r="C15" s="37" t="s">
        <v>28</v>
      </c>
      <c r="D15" s="55"/>
      <c r="E15" s="56"/>
      <c r="F15" s="56"/>
      <c r="G15" s="56"/>
      <c r="H15" s="56"/>
      <c r="I15" s="56"/>
      <c r="J15" s="56"/>
      <c r="K15" s="56"/>
      <c r="L15" s="53"/>
      <c r="M15" s="54"/>
    </row>
    <row r="16" spans="1:13" s="34" customFormat="1" ht="26.4">
      <c r="A16" s="30" t="s">
        <v>101</v>
      </c>
      <c r="B16" s="31"/>
      <c r="C16" s="32"/>
      <c r="D16" s="32"/>
      <c r="E16" s="32"/>
      <c r="F16" s="32"/>
      <c r="G16" s="32"/>
      <c r="H16" s="32"/>
      <c r="I16" s="32"/>
      <c r="J16" s="32"/>
      <c r="K16" s="32"/>
      <c r="L16" s="32"/>
      <c r="M16" s="33"/>
    </row>
    <row r="17" spans="1:13" s="34" customFormat="1">
      <c r="A17" s="110" t="s">
        <v>113</v>
      </c>
      <c r="B17" s="111"/>
      <c r="C17" s="112"/>
      <c r="D17" s="112"/>
      <c r="E17" s="112"/>
      <c r="F17" s="112"/>
      <c r="G17" s="112"/>
      <c r="H17" s="112"/>
      <c r="I17" s="112"/>
      <c r="J17" s="112"/>
      <c r="K17" s="112"/>
      <c r="L17" s="112"/>
      <c r="M17" s="113"/>
    </row>
    <row r="18" spans="1:13" ht="52.8">
      <c r="A18" s="107" t="s">
        <v>95</v>
      </c>
      <c r="B18" s="40" t="s">
        <v>12</v>
      </c>
      <c r="C18" s="37" t="s">
        <v>28</v>
      </c>
      <c r="D18" s="41"/>
      <c r="E18" s="41"/>
      <c r="F18" s="41"/>
      <c r="G18" s="41"/>
      <c r="H18" s="41"/>
      <c r="I18" s="41"/>
      <c r="J18" s="41"/>
      <c r="K18" s="41"/>
      <c r="L18" s="41"/>
      <c r="M18" s="41"/>
    </row>
    <row r="19" spans="1:13" ht="39.6">
      <c r="A19" s="107" t="s">
        <v>111</v>
      </c>
      <c r="B19" s="40" t="s">
        <v>12</v>
      </c>
      <c r="C19" s="37" t="s">
        <v>28</v>
      </c>
      <c r="D19" s="41"/>
      <c r="E19" s="41"/>
      <c r="F19" s="41"/>
      <c r="G19" s="41"/>
      <c r="H19" s="41"/>
      <c r="I19" s="41"/>
      <c r="J19" s="41"/>
      <c r="K19" s="41"/>
      <c r="L19" s="41"/>
      <c r="M19" s="41"/>
    </row>
    <row r="20" spans="1:13" ht="26.4">
      <c r="A20" s="108" t="s">
        <v>132</v>
      </c>
      <c r="B20" s="40" t="s">
        <v>98</v>
      </c>
      <c r="C20" s="37" t="s">
        <v>28</v>
      </c>
      <c r="D20" s="41"/>
      <c r="E20" s="41"/>
      <c r="F20" s="41"/>
      <c r="G20" s="41"/>
      <c r="H20" s="41"/>
      <c r="I20" s="41"/>
      <c r="J20" s="41"/>
      <c r="K20" s="41"/>
      <c r="L20" s="41"/>
      <c r="M20" s="41"/>
    </row>
    <row r="21" spans="1:13" ht="39.6">
      <c r="A21" s="52" t="s">
        <v>96</v>
      </c>
      <c r="B21" s="40" t="s">
        <v>131</v>
      </c>
      <c r="C21" s="42" t="s">
        <v>28</v>
      </c>
      <c r="D21" s="41"/>
      <c r="E21" s="41"/>
      <c r="F21" s="41"/>
      <c r="G21" s="41"/>
      <c r="H21" s="41"/>
      <c r="I21" s="41"/>
      <c r="J21" s="41"/>
      <c r="K21" s="41"/>
      <c r="L21" s="41"/>
      <c r="M21" s="41"/>
    </row>
    <row r="22" spans="1:13" ht="26.4">
      <c r="A22" s="52" t="s">
        <v>35</v>
      </c>
      <c r="B22" s="40" t="s">
        <v>97</v>
      </c>
      <c r="C22" s="37" t="s">
        <v>28</v>
      </c>
      <c r="D22" s="41"/>
      <c r="E22" s="41"/>
      <c r="F22" s="41"/>
      <c r="G22" s="41"/>
      <c r="H22" s="41"/>
      <c r="I22" s="41"/>
      <c r="J22" s="41"/>
      <c r="K22" s="41"/>
      <c r="L22" s="41"/>
      <c r="M22" s="41"/>
    </row>
    <row r="23" spans="1:13" ht="66">
      <c r="A23" s="52" t="s">
        <v>134</v>
      </c>
      <c r="B23" s="40" t="s">
        <v>97</v>
      </c>
      <c r="C23" s="37" t="s">
        <v>28</v>
      </c>
      <c r="D23" s="41"/>
      <c r="E23" s="41"/>
      <c r="F23" s="41"/>
      <c r="G23" s="41"/>
      <c r="H23" s="41"/>
      <c r="I23" s="41"/>
      <c r="J23" s="41"/>
      <c r="K23" s="41"/>
      <c r="L23" s="41"/>
      <c r="M23" s="41"/>
    </row>
    <row r="24" spans="1:13" s="34" customFormat="1" ht="52.8">
      <c r="A24" s="115" t="s">
        <v>103</v>
      </c>
      <c r="B24" s="116"/>
      <c r="C24" s="117"/>
      <c r="D24" s="117"/>
      <c r="E24" s="117"/>
      <c r="F24" s="117"/>
      <c r="G24" s="117"/>
      <c r="H24" s="117"/>
      <c r="I24" s="117"/>
      <c r="J24" s="117"/>
      <c r="K24" s="117"/>
      <c r="L24" s="117"/>
      <c r="M24" s="118"/>
    </row>
    <row r="25" spans="1:13" s="34" customFormat="1" ht="26.4">
      <c r="A25" s="30" t="s">
        <v>114</v>
      </c>
      <c r="B25" s="31"/>
      <c r="C25" s="32"/>
      <c r="D25" s="32"/>
      <c r="E25" s="32"/>
      <c r="F25" s="32"/>
      <c r="G25" s="32"/>
      <c r="H25" s="32"/>
      <c r="I25" s="32"/>
      <c r="J25" s="32"/>
      <c r="K25" s="32"/>
      <c r="L25" s="32" t="s">
        <v>1</v>
      </c>
      <c r="M25" s="33" t="s">
        <v>1</v>
      </c>
    </row>
    <row r="26" spans="1:13" ht="30.6">
      <c r="A26" s="35" t="s">
        <v>37</v>
      </c>
      <c r="B26" s="40" t="s">
        <v>38</v>
      </c>
      <c r="C26" s="37" t="s">
        <v>28</v>
      </c>
      <c r="D26" s="41"/>
      <c r="E26" s="41"/>
      <c r="F26" s="41"/>
      <c r="G26" s="41"/>
      <c r="H26" s="41"/>
      <c r="I26" s="41"/>
      <c r="J26" s="41"/>
      <c r="K26" s="41"/>
      <c r="L26" s="41"/>
      <c r="M26" s="41"/>
    </row>
    <row r="27" spans="1:13" ht="39.6">
      <c r="A27" s="52" t="s">
        <v>102</v>
      </c>
      <c r="B27" s="43" t="s">
        <v>13</v>
      </c>
      <c r="C27" s="37" t="s">
        <v>28</v>
      </c>
      <c r="D27" s="41"/>
      <c r="E27" s="41"/>
      <c r="F27" s="41"/>
      <c r="G27" s="41"/>
      <c r="H27" s="41"/>
      <c r="I27" s="41"/>
      <c r="J27" s="41"/>
      <c r="K27" s="41"/>
      <c r="L27" s="41"/>
      <c r="M27" s="41"/>
    </row>
    <row r="28" spans="1:13" ht="30.6">
      <c r="A28" s="35" t="s">
        <v>46</v>
      </c>
      <c r="B28" s="43" t="s">
        <v>8</v>
      </c>
      <c r="C28" s="37" t="s">
        <v>28</v>
      </c>
      <c r="D28" s="41"/>
      <c r="E28" s="41"/>
      <c r="F28" s="41"/>
      <c r="G28" s="41"/>
      <c r="H28" s="41"/>
      <c r="I28" s="41"/>
      <c r="J28" s="41"/>
      <c r="K28" s="41"/>
      <c r="L28" s="41"/>
      <c r="M28" s="41"/>
    </row>
    <row r="29" spans="1:13" ht="66">
      <c r="A29" s="35" t="s">
        <v>55</v>
      </c>
      <c r="B29" s="43" t="s">
        <v>14</v>
      </c>
      <c r="C29" s="37" t="s">
        <v>28</v>
      </c>
      <c r="D29" s="41"/>
      <c r="E29" s="41"/>
      <c r="F29" s="41"/>
      <c r="G29" s="41"/>
      <c r="H29" s="41"/>
      <c r="I29" s="41"/>
      <c r="J29" s="41"/>
      <c r="K29" s="41"/>
      <c r="L29" s="41"/>
      <c r="M29" s="41"/>
    </row>
    <row r="30" spans="1:13" ht="52.8">
      <c r="A30" s="35" t="s">
        <v>47</v>
      </c>
      <c r="B30" s="43" t="s">
        <v>15</v>
      </c>
      <c r="C30" s="37" t="s">
        <v>28</v>
      </c>
      <c r="D30" s="41"/>
      <c r="E30" s="41"/>
      <c r="F30" s="41"/>
      <c r="G30" s="41"/>
      <c r="H30" s="41"/>
      <c r="I30" s="41"/>
      <c r="J30" s="41"/>
      <c r="K30" s="41"/>
      <c r="L30" s="41"/>
      <c r="M30" s="41"/>
    </row>
    <row r="31" spans="1:13" ht="39.6">
      <c r="A31" s="35" t="s">
        <v>48</v>
      </c>
      <c r="B31" s="43" t="s">
        <v>9</v>
      </c>
      <c r="C31" s="37" t="s">
        <v>28</v>
      </c>
      <c r="D31" s="41"/>
      <c r="E31" s="41"/>
      <c r="F31" s="41"/>
      <c r="G31" s="41"/>
      <c r="H31" s="41"/>
      <c r="I31" s="41"/>
      <c r="J31" s="41"/>
      <c r="K31" s="41"/>
      <c r="L31" s="41"/>
      <c r="M31" s="41"/>
    </row>
    <row r="32" spans="1:13" ht="39.6">
      <c r="A32" s="35" t="s">
        <v>49</v>
      </c>
      <c r="B32" s="43" t="s">
        <v>10</v>
      </c>
      <c r="C32" s="37" t="s">
        <v>28</v>
      </c>
      <c r="D32" s="41"/>
      <c r="E32" s="41"/>
      <c r="F32" s="41"/>
      <c r="G32" s="41"/>
      <c r="H32" s="41"/>
      <c r="I32" s="41"/>
      <c r="J32" s="41"/>
      <c r="K32" s="41"/>
      <c r="L32" s="41"/>
      <c r="M32" s="41"/>
    </row>
    <row r="33" spans="1:13" ht="39.6">
      <c r="A33" s="35" t="s">
        <v>50</v>
      </c>
      <c r="B33" s="43" t="s">
        <v>11</v>
      </c>
      <c r="C33" s="37" t="s">
        <v>28</v>
      </c>
      <c r="D33" s="41"/>
      <c r="E33" s="41"/>
      <c r="F33" s="41"/>
      <c r="G33" s="41"/>
      <c r="H33" s="41"/>
      <c r="I33" s="41"/>
      <c r="J33" s="41"/>
      <c r="K33" s="41"/>
      <c r="L33" s="41"/>
      <c r="M33" s="41"/>
    </row>
    <row r="34" spans="1:13" ht="20.399999999999999">
      <c r="A34" s="52" t="s">
        <v>120</v>
      </c>
      <c r="B34" s="40" t="s">
        <v>29</v>
      </c>
      <c r="C34" s="37" t="s">
        <v>28</v>
      </c>
      <c r="D34" s="41"/>
      <c r="E34" s="41"/>
      <c r="F34" s="41"/>
      <c r="G34" s="41"/>
      <c r="H34" s="41"/>
      <c r="I34" s="41"/>
      <c r="J34" s="41"/>
      <c r="K34" s="41"/>
      <c r="L34" s="41"/>
      <c r="M34" s="41"/>
    </row>
    <row r="35" spans="1:13" ht="26.4">
      <c r="A35" s="52" t="s">
        <v>121</v>
      </c>
      <c r="B35" s="40" t="s">
        <v>29</v>
      </c>
      <c r="C35" s="114" t="s">
        <v>28</v>
      </c>
      <c r="D35" s="41"/>
      <c r="E35" s="41"/>
      <c r="F35" s="41"/>
      <c r="G35" s="41"/>
      <c r="H35" s="41"/>
      <c r="I35" s="41"/>
      <c r="J35" s="41"/>
      <c r="K35" s="41"/>
      <c r="L35" s="41"/>
      <c r="M35" s="41"/>
    </row>
    <row r="36" spans="1:13" ht="26.4">
      <c r="A36" s="52" t="s">
        <v>122</v>
      </c>
      <c r="B36" s="40" t="s">
        <v>29</v>
      </c>
      <c r="C36" s="114" t="s">
        <v>28</v>
      </c>
      <c r="D36" s="41"/>
      <c r="E36" s="41"/>
      <c r="F36" s="41"/>
      <c r="G36" s="41"/>
      <c r="H36" s="41"/>
      <c r="I36" s="41"/>
      <c r="J36" s="41"/>
      <c r="K36" s="41"/>
      <c r="L36" s="41"/>
      <c r="M36" s="41"/>
    </row>
    <row r="37" spans="1:13" ht="52.8">
      <c r="A37" s="52" t="s">
        <v>118</v>
      </c>
      <c r="B37" s="40" t="s">
        <v>117</v>
      </c>
      <c r="C37" s="114" t="s">
        <v>28</v>
      </c>
      <c r="D37" s="41"/>
      <c r="E37" s="41"/>
      <c r="F37" s="41"/>
      <c r="G37" s="41"/>
      <c r="H37" s="41"/>
      <c r="I37" s="41"/>
      <c r="J37" s="41"/>
      <c r="K37" s="41"/>
      <c r="L37" s="41"/>
      <c r="M37" s="41"/>
    </row>
    <row r="38" spans="1:13" ht="66">
      <c r="A38" s="52" t="s">
        <v>116</v>
      </c>
      <c r="B38" s="40" t="s">
        <v>117</v>
      </c>
      <c r="C38" s="114" t="s">
        <v>28</v>
      </c>
      <c r="D38" s="41"/>
      <c r="E38" s="41"/>
      <c r="F38" s="41"/>
      <c r="G38" s="41"/>
      <c r="H38" s="41"/>
      <c r="I38" s="41"/>
      <c r="J38" s="41"/>
      <c r="K38" s="41"/>
      <c r="L38" s="41"/>
      <c r="M38" s="41"/>
    </row>
    <row r="39" spans="1:13" s="34" customFormat="1" ht="26.4">
      <c r="A39" s="30" t="s">
        <v>104</v>
      </c>
      <c r="B39" s="44" t="s">
        <v>36</v>
      </c>
      <c r="C39" s="32"/>
      <c r="D39" s="47" t="str">
        <f>IF(D10&lt;&gt;"",DATE(YEAR(D10),MONTH(D10),DAY(D10)+7),"")</f>
        <v/>
      </c>
      <c r="E39" s="47" t="str">
        <f t="shared" ref="E39:M39" si="0">IF(E10&lt;&gt;"",DATE(YEAR(E10),MONTH(E10),DAY(E10)+7),"")</f>
        <v/>
      </c>
      <c r="F39" s="47" t="str">
        <f t="shared" si="0"/>
        <v/>
      </c>
      <c r="G39" s="47" t="str">
        <f t="shared" si="0"/>
        <v/>
      </c>
      <c r="H39" s="47" t="str">
        <f t="shared" si="0"/>
        <v/>
      </c>
      <c r="I39" s="47" t="str">
        <f t="shared" si="0"/>
        <v/>
      </c>
      <c r="J39" s="47" t="str">
        <f t="shared" si="0"/>
        <v/>
      </c>
      <c r="K39" s="47" t="str">
        <f t="shared" si="0"/>
        <v/>
      </c>
      <c r="L39" s="47" t="str">
        <f t="shared" si="0"/>
        <v/>
      </c>
      <c r="M39" s="47" t="str">
        <f t="shared" si="0"/>
        <v/>
      </c>
    </row>
    <row r="40" spans="1:13" ht="40.5" customHeight="1">
      <c r="A40" s="119" t="s">
        <v>124</v>
      </c>
      <c r="B40" s="40" t="s">
        <v>123</v>
      </c>
      <c r="C40" s="37" t="s">
        <v>28</v>
      </c>
      <c r="D40" s="41"/>
      <c r="E40" s="41"/>
      <c r="F40" s="41"/>
      <c r="G40" s="41"/>
      <c r="H40" s="41"/>
      <c r="I40" s="41"/>
      <c r="J40" s="41"/>
      <c r="K40" s="41"/>
      <c r="L40" s="41"/>
      <c r="M40" s="41"/>
    </row>
    <row r="41" spans="1:13" ht="39.6">
      <c r="A41" s="119" t="s">
        <v>126</v>
      </c>
      <c r="B41" s="40" t="s">
        <v>125</v>
      </c>
      <c r="C41" s="37" t="s">
        <v>28</v>
      </c>
      <c r="D41" s="41"/>
      <c r="E41" s="41"/>
      <c r="F41" s="41"/>
      <c r="G41" s="41"/>
      <c r="H41" s="41"/>
      <c r="I41" s="41"/>
      <c r="J41" s="41"/>
      <c r="K41" s="41"/>
      <c r="L41" s="41"/>
      <c r="M41" s="41"/>
    </row>
    <row r="42" spans="1:13" ht="30.6">
      <c r="A42" s="119" t="s">
        <v>127</v>
      </c>
      <c r="B42" s="40" t="s">
        <v>128</v>
      </c>
      <c r="C42" s="37" t="s">
        <v>28</v>
      </c>
      <c r="D42" s="41"/>
      <c r="E42" s="41"/>
      <c r="F42" s="41"/>
      <c r="G42" s="41"/>
      <c r="H42" s="41"/>
      <c r="I42" s="41"/>
      <c r="J42" s="41"/>
      <c r="K42" s="41"/>
      <c r="L42" s="41"/>
      <c r="M42" s="41"/>
    </row>
    <row r="43" spans="1:13" ht="51" customHeight="1">
      <c r="A43" s="119" t="s">
        <v>129</v>
      </c>
      <c r="B43" s="40" t="s">
        <v>128</v>
      </c>
      <c r="C43" s="37" t="s">
        <v>28</v>
      </c>
      <c r="D43" s="41"/>
      <c r="E43" s="41"/>
      <c r="F43" s="41"/>
      <c r="G43" s="41"/>
      <c r="H43" s="41"/>
      <c r="I43" s="41"/>
      <c r="J43" s="41"/>
      <c r="K43" s="41"/>
      <c r="L43" s="41"/>
      <c r="M43" s="41"/>
    </row>
    <row r="44" spans="1:13" ht="39.6">
      <c r="A44" s="52" t="s">
        <v>130</v>
      </c>
      <c r="B44" s="40" t="s">
        <v>97</v>
      </c>
      <c r="C44" s="37" t="s">
        <v>28</v>
      </c>
      <c r="D44" s="41"/>
      <c r="E44" s="41"/>
      <c r="F44" s="41"/>
      <c r="G44" s="41"/>
      <c r="H44" s="41"/>
      <c r="I44" s="41"/>
      <c r="J44" s="41"/>
      <c r="K44" s="41"/>
      <c r="L44" s="41"/>
      <c r="M44" s="41"/>
    </row>
    <row r="45" spans="1:13" ht="26.4">
      <c r="A45" s="52" t="s">
        <v>35</v>
      </c>
      <c r="B45" s="40" t="s">
        <v>97</v>
      </c>
      <c r="C45" s="37" t="s">
        <v>28</v>
      </c>
      <c r="D45" s="41"/>
      <c r="E45" s="41"/>
      <c r="F45" s="41"/>
      <c r="G45" s="41"/>
      <c r="H45" s="41"/>
      <c r="I45" s="41"/>
      <c r="J45" s="41"/>
      <c r="K45" s="41"/>
      <c r="L45" s="41"/>
      <c r="M45" s="41"/>
    </row>
  </sheetData>
  <sheetProtection password="CDFC" sheet="1" objects="1" scenarios="1" formatCells="0" formatColumns="0" formatRows="0" insertColumns="0" insertRows="0" insertHyperlinks="0" deleteColumns="0" deleteRows="0" sort="0" autoFilter="0" pivotTables="0"/>
  <phoneticPr fontId="4" type="noConversion"/>
  <conditionalFormatting sqref="E12:M12 D12:D15 B2:C5 I1:M1 D7:D8 E6:M8 D14:M65472">
    <cfRule type="expression" dxfId="2" priority="4" stopIfTrue="1">
      <formula>LEFT(B1,1)="u"</formula>
    </cfRule>
    <cfRule type="expression" dxfId="1" priority="5" stopIfTrue="1">
      <formula>LEFT(B1,1)="x"</formula>
    </cfRule>
    <cfRule type="expression" dxfId="0" priority="6" stopIfTrue="1">
      <formula>LEFT(B1,1)="n"</formula>
    </cfRule>
  </conditionalFormatting>
  <printOptions gridLines="1"/>
  <pageMargins left="0.75" right="0.75" top="1" bottom="1" header="0.5" footer="0.5"/>
  <pageSetup scale="53" fitToHeight="200" orientation="landscape" r:id="rId1"/>
  <headerFooter alignWithMargins="0">
    <oddFooter>&amp;LDCF Contract Oversight&amp;CPage &amp;P of &amp;N</oddFooter>
  </headerFooter>
  <legacyDrawing r:id="rId2"/>
</worksheet>
</file>

<file path=xl/worksheets/sheet2.xml><?xml version="1.0" encoding="utf-8"?>
<worksheet xmlns="http://schemas.openxmlformats.org/spreadsheetml/2006/main" xmlns:r="http://schemas.openxmlformats.org/officeDocument/2006/relationships">
  <dimension ref="A1:M55"/>
  <sheetViews>
    <sheetView zoomScale="87" zoomScaleNormal="87" workbookViewId="0">
      <selection activeCell="D43" sqref="D43"/>
    </sheetView>
  </sheetViews>
  <sheetFormatPr defaultColWidth="9.109375" defaultRowHeight="13.2"/>
  <cols>
    <col min="1" max="1" width="44" style="72" customWidth="1"/>
    <col min="2" max="3" width="1.33203125" style="69" customWidth="1"/>
    <col min="4" max="13" width="12.6640625" style="69" customWidth="1"/>
    <col min="14" max="16384" width="9.109375" style="69"/>
  </cols>
  <sheetData>
    <row r="1" spans="1:13">
      <c r="A1" s="68" t="s">
        <v>78</v>
      </c>
      <c r="I1" s="70" t="s">
        <v>88</v>
      </c>
      <c r="J1" s="71"/>
      <c r="K1" s="71"/>
    </row>
    <row r="3" spans="1:13">
      <c r="D3" s="73" t="s">
        <v>74</v>
      </c>
      <c r="E3" s="74"/>
      <c r="F3" s="74"/>
      <c r="G3" s="74"/>
      <c r="H3" s="74"/>
      <c r="I3" s="74"/>
      <c r="J3" s="74"/>
      <c r="K3" s="74"/>
      <c r="L3" s="74"/>
      <c r="M3" s="74"/>
    </row>
    <row r="4" spans="1:13">
      <c r="D4" s="75">
        <v>1</v>
      </c>
      <c r="E4" s="75">
        <v>2</v>
      </c>
      <c r="F4" s="75">
        <v>3</v>
      </c>
      <c r="G4" s="75">
        <v>4</v>
      </c>
      <c r="H4" s="75">
        <v>5</v>
      </c>
      <c r="I4" s="75">
        <v>6</v>
      </c>
      <c r="J4" s="75">
        <v>7</v>
      </c>
      <c r="K4" s="75">
        <v>8</v>
      </c>
      <c r="L4" s="75">
        <v>9</v>
      </c>
      <c r="M4" s="75">
        <v>10</v>
      </c>
    </row>
    <row r="5" spans="1:13">
      <c r="A5" s="88" t="str">
        <f>'Overcap Tool'!A9</f>
        <v>Foster Home Identifier</v>
      </c>
      <c r="B5" s="89">
        <f>'Overcap Tool'!B9</f>
        <v>0</v>
      </c>
      <c r="C5" s="89">
        <f>'Overcap Tool'!C9</f>
        <v>0</v>
      </c>
      <c r="D5" s="89" t="str">
        <f>IF('Overcap Tool'!D9&lt;&gt;"",'Overcap Tool'!D9,"")</f>
        <v/>
      </c>
      <c r="E5" s="89" t="str">
        <f>IF('Overcap Tool'!E9&lt;&gt;"",'Overcap Tool'!E9,"")</f>
        <v/>
      </c>
      <c r="F5" s="89" t="str">
        <f>IF('Overcap Tool'!F9&lt;&gt;"",'Overcap Tool'!F9,"")</f>
        <v/>
      </c>
      <c r="G5" s="89" t="str">
        <f>IF('Overcap Tool'!G9&lt;&gt;"",'Overcap Tool'!G9,"")</f>
        <v/>
      </c>
      <c r="H5" s="89" t="str">
        <f>IF('Overcap Tool'!H9&lt;&gt;"",'Overcap Tool'!H9,"")</f>
        <v/>
      </c>
      <c r="I5" s="89" t="str">
        <f>IF('Overcap Tool'!I9&lt;&gt;"",'Overcap Tool'!I9,"")</f>
        <v/>
      </c>
      <c r="J5" s="89" t="str">
        <f>IF('Overcap Tool'!J9&lt;&gt;"",'Overcap Tool'!J9,"")</f>
        <v/>
      </c>
      <c r="K5" s="89" t="str">
        <f>IF('Overcap Tool'!K9&lt;&gt;"",'Overcap Tool'!K9,"")</f>
        <v/>
      </c>
      <c r="L5" s="89" t="str">
        <f>IF('Overcap Tool'!L9&lt;&gt;"",'Overcap Tool'!L9,"")</f>
        <v/>
      </c>
      <c r="M5" s="89" t="str">
        <f>IF('Overcap Tool'!M9&lt;&gt;"",'Overcap Tool'!M9,"")</f>
        <v/>
      </c>
    </row>
    <row r="6" spans="1:13">
      <c r="A6" s="88" t="str">
        <f>'Overcap Tool'!A10</f>
        <v>Date of Overcapacity Placement</v>
      </c>
      <c r="B6" s="89">
        <f>'Overcap Tool'!B10</f>
        <v>0</v>
      </c>
      <c r="C6" s="89">
        <f>'Overcap Tool'!C10</f>
        <v>0</v>
      </c>
      <c r="D6" s="90" t="str">
        <f>IF('Overcap Tool'!D10&lt;&gt;"",'Overcap Tool'!D10,"")</f>
        <v/>
      </c>
      <c r="E6" s="90" t="str">
        <f>IF('Overcap Tool'!E10&lt;&gt;"",'Overcap Tool'!E10,"")</f>
        <v/>
      </c>
      <c r="F6" s="90" t="str">
        <f>IF('Overcap Tool'!F10&lt;&gt;"",'Overcap Tool'!F10,"")</f>
        <v/>
      </c>
      <c r="G6" s="90" t="str">
        <f>IF('Overcap Tool'!G10&lt;&gt;"",'Overcap Tool'!G10,"")</f>
        <v/>
      </c>
      <c r="H6" s="90" t="str">
        <f>IF('Overcap Tool'!H10&lt;&gt;"",'Overcap Tool'!H10,"")</f>
        <v/>
      </c>
      <c r="I6" s="90" t="str">
        <f>IF('Overcap Tool'!I10&lt;&gt;"",'Overcap Tool'!I10,"")</f>
        <v/>
      </c>
      <c r="J6" s="90" t="str">
        <f>IF('Overcap Tool'!J10&lt;&gt;"",'Overcap Tool'!J10,"")</f>
        <v/>
      </c>
      <c r="K6" s="90" t="str">
        <f>IF('Overcap Tool'!K10&lt;&gt;"",'Overcap Tool'!K10,"")</f>
        <v/>
      </c>
      <c r="L6" s="90" t="str">
        <f>IF('Overcap Tool'!L10&lt;&gt;"",'Overcap Tool'!L10,"")</f>
        <v/>
      </c>
      <c r="M6" s="90" t="str">
        <f>IF('Overcap Tool'!M10&lt;&gt;"",'Overcap Tool'!M10,"")</f>
        <v/>
      </c>
    </row>
    <row r="7" spans="1:13" ht="5.25" customHeight="1">
      <c r="A7" s="76"/>
      <c r="B7" s="77"/>
      <c r="C7" s="77"/>
      <c r="D7" s="77"/>
      <c r="E7" s="77"/>
      <c r="F7" s="77"/>
      <c r="G7" s="77"/>
      <c r="H7" s="77"/>
      <c r="I7" s="77"/>
      <c r="J7" s="77"/>
      <c r="K7" s="77"/>
      <c r="L7" s="77"/>
      <c r="M7" s="77"/>
    </row>
    <row r="8" spans="1:13">
      <c r="A8" s="78" t="s">
        <v>72</v>
      </c>
      <c r="B8" s="79"/>
      <c r="C8" s="79"/>
      <c r="D8" s="91" t="str">
        <f>D6</f>
        <v/>
      </c>
      <c r="E8" s="91" t="str">
        <f t="shared" ref="E8:M8" si="0">E6</f>
        <v/>
      </c>
      <c r="F8" s="91" t="str">
        <f t="shared" si="0"/>
        <v/>
      </c>
      <c r="G8" s="91" t="str">
        <f t="shared" si="0"/>
        <v/>
      </c>
      <c r="H8" s="91" t="str">
        <f t="shared" si="0"/>
        <v/>
      </c>
      <c r="I8" s="91" t="str">
        <f t="shared" si="0"/>
        <v/>
      </c>
      <c r="J8" s="91" t="str">
        <f t="shared" si="0"/>
        <v/>
      </c>
      <c r="K8" s="91" t="str">
        <f t="shared" si="0"/>
        <v/>
      </c>
      <c r="L8" s="91" t="str">
        <f t="shared" si="0"/>
        <v/>
      </c>
      <c r="M8" s="91" t="str">
        <f t="shared" si="0"/>
        <v/>
      </c>
    </row>
    <row r="9" spans="1:13">
      <c r="A9" s="78" t="s">
        <v>73</v>
      </c>
      <c r="B9" s="79"/>
      <c r="C9" s="79"/>
      <c r="D9" s="92" t="e">
        <f>WORKDAY(D6,1,Holidays!B:B)</f>
        <v>#VALUE!</v>
      </c>
      <c r="E9" s="92" t="e">
        <f>WORKDAY(E6,1,Holidays!C:C)</f>
        <v>#VALUE!</v>
      </c>
      <c r="F9" s="92" t="e">
        <f>WORKDAY(F6,1,Holidays!D:D)</f>
        <v>#VALUE!</v>
      </c>
      <c r="G9" s="92" t="e">
        <f>WORKDAY(G6,1,Holidays!E:E)</f>
        <v>#VALUE!</v>
      </c>
      <c r="H9" s="92" t="e">
        <f>WORKDAY(H6,1,Holidays!F:F)</f>
        <v>#VALUE!</v>
      </c>
      <c r="I9" s="92" t="e">
        <f>WORKDAY(I6,1,Holidays!G:G)</f>
        <v>#VALUE!</v>
      </c>
      <c r="J9" s="92" t="e">
        <f>WORKDAY(J6,1,Holidays!H:H)</f>
        <v>#VALUE!</v>
      </c>
      <c r="K9" s="92" t="e">
        <f>WORKDAY(K6,1,Holidays!I:I)</f>
        <v>#VALUE!</v>
      </c>
      <c r="L9" s="92" t="e">
        <f>WORKDAY(L6,1,Holidays!J:J)</f>
        <v>#VALUE!</v>
      </c>
      <c r="M9" s="92" t="e">
        <f>WORKDAY(M6,1,Holidays!K:K)</f>
        <v>#VALUE!</v>
      </c>
    </row>
    <row r="10" spans="1:13">
      <c r="A10" s="78" t="s">
        <v>75</v>
      </c>
      <c r="B10" s="79"/>
      <c r="C10" s="79"/>
      <c r="D10" s="92" t="e">
        <f>D6+30</f>
        <v>#VALUE!</v>
      </c>
      <c r="E10" s="92" t="e">
        <f t="shared" ref="E10:M10" si="1">E6+30</f>
        <v>#VALUE!</v>
      </c>
      <c r="F10" s="92" t="e">
        <f t="shared" si="1"/>
        <v>#VALUE!</v>
      </c>
      <c r="G10" s="92" t="e">
        <f t="shared" si="1"/>
        <v>#VALUE!</v>
      </c>
      <c r="H10" s="92" t="e">
        <f t="shared" si="1"/>
        <v>#VALUE!</v>
      </c>
      <c r="I10" s="92" t="e">
        <f t="shared" si="1"/>
        <v>#VALUE!</v>
      </c>
      <c r="J10" s="92" t="e">
        <f t="shared" si="1"/>
        <v>#VALUE!</v>
      </c>
      <c r="K10" s="92" t="e">
        <f t="shared" si="1"/>
        <v>#VALUE!</v>
      </c>
      <c r="L10" s="92" t="e">
        <f t="shared" si="1"/>
        <v>#VALUE!</v>
      </c>
      <c r="M10" s="92" t="e">
        <f t="shared" si="1"/>
        <v>#VALUE!</v>
      </c>
    </row>
    <row r="11" spans="1:13">
      <c r="A11" s="120" t="s">
        <v>76</v>
      </c>
      <c r="B11" s="121"/>
      <c r="C11" s="121"/>
      <c r="D11" s="122" t="e">
        <f>D6+180</f>
        <v>#VALUE!</v>
      </c>
      <c r="E11" s="122" t="e">
        <f t="shared" ref="E11:M11" si="2">E6+180</f>
        <v>#VALUE!</v>
      </c>
      <c r="F11" s="122" t="e">
        <f t="shared" si="2"/>
        <v>#VALUE!</v>
      </c>
      <c r="G11" s="122" t="e">
        <f t="shared" si="2"/>
        <v>#VALUE!</v>
      </c>
      <c r="H11" s="122" t="e">
        <f t="shared" si="2"/>
        <v>#VALUE!</v>
      </c>
      <c r="I11" s="122" t="e">
        <f t="shared" si="2"/>
        <v>#VALUE!</v>
      </c>
      <c r="J11" s="122" t="e">
        <f t="shared" si="2"/>
        <v>#VALUE!</v>
      </c>
      <c r="K11" s="122" t="e">
        <f t="shared" si="2"/>
        <v>#VALUE!</v>
      </c>
      <c r="L11" s="122" t="e">
        <f t="shared" si="2"/>
        <v>#VALUE!</v>
      </c>
      <c r="M11" s="122" t="e">
        <f t="shared" si="2"/>
        <v>#VALUE!</v>
      </c>
    </row>
    <row r="12" spans="1:13" ht="5.25" customHeight="1">
      <c r="A12" s="76"/>
      <c r="B12" s="77"/>
      <c r="C12" s="77"/>
      <c r="D12" s="77"/>
      <c r="E12" s="77"/>
      <c r="F12" s="77"/>
      <c r="G12" s="77"/>
      <c r="H12" s="77"/>
      <c r="I12" s="77"/>
      <c r="J12" s="77"/>
      <c r="K12" s="77"/>
      <c r="L12" s="77"/>
      <c r="M12" s="77"/>
    </row>
    <row r="13" spans="1:13" ht="26.4">
      <c r="A13" s="80" t="s">
        <v>107</v>
      </c>
      <c r="B13" s="81"/>
      <c r="C13" s="81"/>
      <c r="D13" s="81"/>
      <c r="E13" s="81"/>
      <c r="F13" s="81"/>
      <c r="G13" s="81"/>
      <c r="H13" s="81"/>
      <c r="I13" s="81"/>
      <c r="J13" s="81"/>
      <c r="K13" s="81"/>
      <c r="L13" s="81"/>
      <c r="M13" s="82"/>
    </row>
    <row r="14" spans="1:13">
      <c r="A14" s="83" t="s">
        <v>77</v>
      </c>
      <c r="B14" s="84"/>
      <c r="C14" s="84"/>
      <c r="D14" s="85"/>
      <c r="E14" s="85"/>
      <c r="F14" s="85"/>
      <c r="G14" s="85"/>
      <c r="H14" s="85"/>
      <c r="I14" s="85"/>
      <c r="J14" s="85"/>
      <c r="K14" s="85"/>
      <c r="L14" s="85"/>
      <c r="M14" s="85"/>
    </row>
    <row r="15" spans="1:13">
      <c r="A15" s="93" t="s">
        <v>105</v>
      </c>
      <c r="B15" s="94"/>
      <c r="C15" s="94"/>
      <c r="D15" s="95" t="str">
        <f>IF(D14&lt;&gt;"",D14+30,"")</f>
        <v/>
      </c>
      <c r="E15" s="95" t="str">
        <f t="shared" ref="E15:M15" si="3">IF(E14&lt;&gt;"",E14+30,"")</f>
        <v/>
      </c>
      <c r="F15" s="95" t="str">
        <f t="shared" si="3"/>
        <v/>
      </c>
      <c r="G15" s="95" t="str">
        <f t="shared" si="3"/>
        <v/>
      </c>
      <c r="H15" s="95" t="str">
        <f t="shared" si="3"/>
        <v/>
      </c>
      <c r="I15" s="95" t="str">
        <f t="shared" si="3"/>
        <v/>
      </c>
      <c r="J15" s="95" t="str">
        <f t="shared" si="3"/>
        <v/>
      </c>
      <c r="K15" s="95" t="str">
        <f t="shared" si="3"/>
        <v/>
      </c>
      <c r="L15" s="95" t="str">
        <f t="shared" si="3"/>
        <v/>
      </c>
      <c r="M15" s="95" t="str">
        <f t="shared" si="3"/>
        <v/>
      </c>
    </row>
    <row r="16" spans="1:13">
      <c r="A16" s="123" t="s">
        <v>79</v>
      </c>
      <c r="B16" s="124"/>
      <c r="C16" s="124"/>
      <c r="D16" s="125" t="str">
        <f>IF(D14&lt;&gt;"",D14+180,"")</f>
        <v/>
      </c>
      <c r="E16" s="125" t="str">
        <f t="shared" ref="E16:M16" si="4">IF(E14&lt;&gt;"",E14+180,"")</f>
        <v/>
      </c>
      <c r="F16" s="125" t="str">
        <f t="shared" si="4"/>
        <v/>
      </c>
      <c r="G16" s="125" t="str">
        <f t="shared" si="4"/>
        <v/>
      </c>
      <c r="H16" s="125" t="str">
        <f t="shared" si="4"/>
        <v/>
      </c>
      <c r="I16" s="125" t="str">
        <f t="shared" si="4"/>
        <v/>
      </c>
      <c r="J16" s="125" t="str">
        <f t="shared" si="4"/>
        <v/>
      </c>
      <c r="K16" s="125" t="str">
        <f t="shared" si="4"/>
        <v/>
      </c>
      <c r="L16" s="125" t="str">
        <f t="shared" si="4"/>
        <v/>
      </c>
      <c r="M16" s="125" t="str">
        <f t="shared" si="4"/>
        <v/>
      </c>
    </row>
    <row r="17" spans="1:13">
      <c r="A17" s="83" t="s">
        <v>77</v>
      </c>
      <c r="B17" s="84"/>
      <c r="C17" s="84"/>
      <c r="D17" s="85"/>
      <c r="E17" s="85"/>
      <c r="F17" s="85"/>
      <c r="G17" s="85"/>
      <c r="H17" s="85"/>
      <c r="I17" s="85"/>
      <c r="J17" s="85"/>
      <c r="K17" s="85"/>
      <c r="L17" s="85"/>
      <c r="M17" s="85"/>
    </row>
    <row r="18" spans="1:13">
      <c r="A18" s="93" t="s">
        <v>105</v>
      </c>
      <c r="B18" s="94"/>
      <c r="C18" s="94"/>
      <c r="D18" s="95" t="str">
        <f>IF(D17&lt;&gt;"",D17+30,"")</f>
        <v/>
      </c>
      <c r="E18" s="95" t="str">
        <f t="shared" ref="E18" si="5">IF(E17&lt;&gt;"",E17+30,"")</f>
        <v/>
      </c>
      <c r="F18" s="95" t="str">
        <f t="shared" ref="F18" si="6">IF(F17&lt;&gt;"",F17+30,"")</f>
        <v/>
      </c>
      <c r="G18" s="95" t="str">
        <f t="shared" ref="G18" si="7">IF(G17&lt;&gt;"",G17+30,"")</f>
        <v/>
      </c>
      <c r="H18" s="95" t="str">
        <f t="shared" ref="H18" si="8">IF(H17&lt;&gt;"",H17+30,"")</f>
        <v/>
      </c>
      <c r="I18" s="95" t="str">
        <f t="shared" ref="I18" si="9">IF(I17&lt;&gt;"",I17+30,"")</f>
        <v/>
      </c>
      <c r="J18" s="95" t="str">
        <f t="shared" ref="J18" si="10">IF(J17&lt;&gt;"",J17+30,"")</f>
        <v/>
      </c>
      <c r="K18" s="95" t="str">
        <f t="shared" ref="K18" si="11">IF(K17&lt;&gt;"",K17+30,"")</f>
        <v/>
      </c>
      <c r="L18" s="95" t="str">
        <f t="shared" ref="L18" si="12">IF(L17&lt;&gt;"",L17+30,"")</f>
        <v/>
      </c>
      <c r="M18" s="95" t="str">
        <f t="shared" ref="M18" si="13">IF(M17&lt;&gt;"",M17+30,"")</f>
        <v/>
      </c>
    </row>
    <row r="19" spans="1:13">
      <c r="A19" s="123" t="s">
        <v>79</v>
      </c>
      <c r="B19" s="124"/>
      <c r="C19" s="124"/>
      <c r="D19" s="125" t="str">
        <f>IF(D17&lt;&gt;"",D17+180,"")</f>
        <v/>
      </c>
      <c r="E19" s="125" t="str">
        <f t="shared" ref="E19:M19" si="14">IF(E17&lt;&gt;"",E17+180,"")</f>
        <v/>
      </c>
      <c r="F19" s="125" t="str">
        <f t="shared" si="14"/>
        <v/>
      </c>
      <c r="G19" s="125" t="str">
        <f t="shared" si="14"/>
        <v/>
      </c>
      <c r="H19" s="125" t="str">
        <f t="shared" si="14"/>
        <v/>
      </c>
      <c r="I19" s="125" t="str">
        <f t="shared" si="14"/>
        <v/>
      </c>
      <c r="J19" s="125" t="str">
        <f t="shared" si="14"/>
        <v/>
      </c>
      <c r="K19" s="125" t="str">
        <f t="shared" si="14"/>
        <v/>
      </c>
      <c r="L19" s="125" t="str">
        <f t="shared" si="14"/>
        <v/>
      </c>
      <c r="M19" s="125" t="str">
        <f t="shared" si="14"/>
        <v/>
      </c>
    </row>
    <row r="20" spans="1:13">
      <c r="A20" s="83" t="s">
        <v>77</v>
      </c>
      <c r="B20" s="84"/>
      <c r="C20" s="84"/>
      <c r="D20" s="85"/>
      <c r="E20" s="85"/>
      <c r="F20" s="85"/>
      <c r="G20" s="85"/>
      <c r="H20" s="85"/>
      <c r="I20" s="85"/>
      <c r="J20" s="85"/>
      <c r="K20" s="85"/>
      <c r="L20" s="85"/>
      <c r="M20" s="85"/>
    </row>
    <row r="21" spans="1:13">
      <c r="A21" s="93" t="s">
        <v>105</v>
      </c>
      <c r="B21" s="94"/>
      <c r="C21" s="94"/>
      <c r="D21" s="95" t="str">
        <f>IF(D20&lt;&gt;"",D20+30,"")</f>
        <v/>
      </c>
      <c r="E21" s="95" t="str">
        <f t="shared" ref="E21" si="15">IF(E20&lt;&gt;"",E20+30,"")</f>
        <v/>
      </c>
      <c r="F21" s="95" t="str">
        <f t="shared" ref="F21" si="16">IF(F20&lt;&gt;"",F20+30,"")</f>
        <v/>
      </c>
      <c r="G21" s="95" t="str">
        <f t="shared" ref="G21" si="17">IF(G20&lt;&gt;"",G20+30,"")</f>
        <v/>
      </c>
      <c r="H21" s="95" t="str">
        <f t="shared" ref="H21" si="18">IF(H20&lt;&gt;"",H20+30,"")</f>
        <v/>
      </c>
      <c r="I21" s="95" t="str">
        <f t="shared" ref="I21" si="19">IF(I20&lt;&gt;"",I20+30,"")</f>
        <v/>
      </c>
      <c r="J21" s="95" t="str">
        <f t="shared" ref="J21" si="20">IF(J20&lt;&gt;"",J20+30,"")</f>
        <v/>
      </c>
      <c r="K21" s="95" t="str">
        <f t="shared" ref="K21" si="21">IF(K20&lt;&gt;"",K20+30,"")</f>
        <v/>
      </c>
      <c r="L21" s="95" t="str">
        <f t="shared" ref="L21" si="22">IF(L20&lt;&gt;"",L20+30,"")</f>
        <v/>
      </c>
      <c r="M21" s="95" t="str">
        <f t="shared" ref="M21" si="23">IF(M20&lt;&gt;"",M20+30,"")</f>
        <v/>
      </c>
    </row>
    <row r="22" spans="1:13">
      <c r="A22" s="83" t="s">
        <v>77</v>
      </c>
      <c r="B22" s="84"/>
      <c r="C22" s="84"/>
      <c r="D22" s="85"/>
      <c r="E22" s="85"/>
      <c r="F22" s="85"/>
      <c r="G22" s="85"/>
      <c r="H22" s="85"/>
      <c r="I22" s="85"/>
      <c r="J22" s="85"/>
      <c r="K22" s="85"/>
      <c r="L22" s="85"/>
      <c r="M22" s="85"/>
    </row>
    <row r="23" spans="1:13">
      <c r="A23" s="93" t="s">
        <v>105</v>
      </c>
      <c r="B23" s="94"/>
      <c r="C23" s="94"/>
      <c r="D23" s="95" t="str">
        <f>IF(D22&lt;&gt;"",D22+30,"")</f>
        <v/>
      </c>
      <c r="E23" s="95" t="str">
        <f t="shared" ref="E23" si="24">IF(E22&lt;&gt;"",E22+30,"")</f>
        <v/>
      </c>
      <c r="F23" s="95" t="str">
        <f t="shared" ref="F23" si="25">IF(F22&lt;&gt;"",F22+30,"")</f>
        <v/>
      </c>
      <c r="G23" s="95" t="str">
        <f t="shared" ref="G23" si="26">IF(G22&lt;&gt;"",G22+30,"")</f>
        <v/>
      </c>
      <c r="H23" s="95" t="str">
        <f t="shared" ref="H23" si="27">IF(H22&lt;&gt;"",H22+30,"")</f>
        <v/>
      </c>
      <c r="I23" s="95" t="str">
        <f t="shared" ref="I23" si="28">IF(I22&lt;&gt;"",I22+30,"")</f>
        <v/>
      </c>
      <c r="J23" s="95" t="str">
        <f t="shared" ref="J23" si="29">IF(J22&lt;&gt;"",J22+30,"")</f>
        <v/>
      </c>
      <c r="K23" s="95" t="str">
        <f t="shared" ref="K23" si="30">IF(K22&lt;&gt;"",K22+30,"")</f>
        <v/>
      </c>
      <c r="L23" s="95" t="str">
        <f t="shared" ref="L23" si="31">IF(L22&lt;&gt;"",L22+30,"")</f>
        <v/>
      </c>
      <c r="M23" s="95" t="str">
        <f t="shared" ref="M23" si="32">IF(M22&lt;&gt;"",M22+30,"")</f>
        <v/>
      </c>
    </row>
    <row r="24" spans="1:13">
      <c r="A24" s="83" t="s">
        <v>77</v>
      </c>
      <c r="B24" s="84"/>
      <c r="C24" s="84"/>
      <c r="D24" s="85"/>
      <c r="E24" s="85"/>
      <c r="F24" s="85"/>
      <c r="G24" s="85"/>
      <c r="H24" s="85"/>
      <c r="I24" s="85"/>
      <c r="J24" s="85"/>
      <c r="K24" s="85"/>
      <c r="L24" s="85"/>
      <c r="M24" s="85"/>
    </row>
    <row r="25" spans="1:13">
      <c r="A25" s="93" t="s">
        <v>105</v>
      </c>
      <c r="B25" s="94"/>
      <c r="C25" s="94"/>
      <c r="D25" s="95" t="str">
        <f>IF(D24&lt;&gt;"",D24+30,"")</f>
        <v/>
      </c>
      <c r="E25" s="95" t="str">
        <f t="shared" ref="E25" si="33">IF(E24&lt;&gt;"",E24+30,"")</f>
        <v/>
      </c>
      <c r="F25" s="95" t="str">
        <f t="shared" ref="F25" si="34">IF(F24&lt;&gt;"",F24+30,"")</f>
        <v/>
      </c>
      <c r="G25" s="95" t="str">
        <f t="shared" ref="G25" si="35">IF(G24&lt;&gt;"",G24+30,"")</f>
        <v/>
      </c>
      <c r="H25" s="95" t="str">
        <f t="shared" ref="H25" si="36">IF(H24&lt;&gt;"",H24+30,"")</f>
        <v/>
      </c>
      <c r="I25" s="95" t="str">
        <f t="shared" ref="I25" si="37">IF(I24&lt;&gt;"",I24+30,"")</f>
        <v/>
      </c>
      <c r="J25" s="95" t="str">
        <f t="shared" ref="J25" si="38">IF(J24&lt;&gt;"",J24+30,"")</f>
        <v/>
      </c>
      <c r="K25" s="95" t="str">
        <f t="shared" ref="K25" si="39">IF(K24&lt;&gt;"",K24+30,"")</f>
        <v/>
      </c>
      <c r="L25" s="95" t="str">
        <f t="shared" ref="L25" si="40">IF(L24&lt;&gt;"",L24+30,"")</f>
        <v/>
      </c>
      <c r="M25" s="95" t="str">
        <f t="shared" ref="M25" si="41">IF(M24&lt;&gt;"",M24+30,"")</f>
        <v/>
      </c>
    </row>
    <row r="26" spans="1:13">
      <c r="A26" s="83" t="s">
        <v>77</v>
      </c>
      <c r="B26" s="84"/>
      <c r="C26" s="84"/>
      <c r="D26" s="85"/>
      <c r="E26" s="85"/>
      <c r="F26" s="85"/>
      <c r="G26" s="85"/>
      <c r="H26" s="85"/>
      <c r="I26" s="85"/>
      <c r="J26" s="85"/>
      <c r="K26" s="85"/>
      <c r="L26" s="85"/>
      <c r="M26" s="85"/>
    </row>
    <row r="27" spans="1:13">
      <c r="A27" s="93" t="s">
        <v>105</v>
      </c>
      <c r="B27" s="94"/>
      <c r="C27" s="94"/>
      <c r="D27" s="95" t="str">
        <f>IF(D26&lt;&gt;"",D26+30,"")</f>
        <v/>
      </c>
      <c r="E27" s="95" t="str">
        <f t="shared" ref="E27" si="42">IF(E26&lt;&gt;"",E26+30,"")</f>
        <v/>
      </c>
      <c r="F27" s="95" t="str">
        <f t="shared" ref="F27" si="43">IF(F26&lt;&gt;"",F26+30,"")</f>
        <v/>
      </c>
      <c r="G27" s="95" t="str">
        <f t="shared" ref="G27" si="44">IF(G26&lt;&gt;"",G26+30,"")</f>
        <v/>
      </c>
      <c r="H27" s="95" t="str">
        <f t="shared" ref="H27" si="45">IF(H26&lt;&gt;"",H26+30,"")</f>
        <v/>
      </c>
      <c r="I27" s="95" t="str">
        <f t="shared" ref="I27" si="46">IF(I26&lt;&gt;"",I26+30,"")</f>
        <v/>
      </c>
      <c r="J27" s="95" t="str">
        <f t="shared" ref="J27" si="47">IF(J26&lt;&gt;"",J26+30,"")</f>
        <v/>
      </c>
      <c r="K27" s="95" t="str">
        <f t="shared" ref="K27" si="48">IF(K26&lt;&gt;"",K26+30,"")</f>
        <v/>
      </c>
      <c r="L27" s="95" t="str">
        <f t="shared" ref="L27" si="49">IF(L26&lt;&gt;"",L26+30,"")</f>
        <v/>
      </c>
      <c r="M27" s="95" t="str">
        <f t="shared" ref="M27" si="50">IF(M26&lt;&gt;"",M26+30,"")</f>
        <v/>
      </c>
    </row>
    <row r="28" spans="1:13">
      <c r="A28" s="83" t="s">
        <v>77</v>
      </c>
      <c r="B28" s="84"/>
      <c r="C28" s="84"/>
      <c r="D28" s="85"/>
      <c r="E28" s="85"/>
      <c r="F28" s="85"/>
      <c r="G28" s="85"/>
      <c r="H28" s="85"/>
      <c r="I28" s="85"/>
      <c r="J28" s="85"/>
      <c r="K28" s="85"/>
      <c r="L28" s="85"/>
      <c r="M28" s="85"/>
    </row>
    <row r="29" spans="1:13">
      <c r="A29" s="93" t="s">
        <v>105</v>
      </c>
      <c r="B29" s="94"/>
      <c r="C29" s="94"/>
      <c r="D29" s="95" t="str">
        <f>IF(D28&lt;&gt;"",D28+30,"")</f>
        <v/>
      </c>
      <c r="E29" s="95" t="str">
        <f t="shared" ref="E29" si="51">IF(E28&lt;&gt;"",E28+30,"")</f>
        <v/>
      </c>
      <c r="F29" s="95" t="str">
        <f t="shared" ref="F29" si="52">IF(F28&lt;&gt;"",F28+30,"")</f>
        <v/>
      </c>
      <c r="G29" s="95" t="str">
        <f t="shared" ref="G29" si="53">IF(G28&lt;&gt;"",G28+30,"")</f>
        <v/>
      </c>
      <c r="H29" s="95" t="str">
        <f t="shared" ref="H29" si="54">IF(H28&lt;&gt;"",H28+30,"")</f>
        <v/>
      </c>
      <c r="I29" s="95" t="str">
        <f t="shared" ref="I29" si="55">IF(I28&lt;&gt;"",I28+30,"")</f>
        <v/>
      </c>
      <c r="J29" s="95" t="str">
        <f t="shared" ref="J29" si="56">IF(J28&lt;&gt;"",J28+30,"")</f>
        <v/>
      </c>
      <c r="K29" s="95" t="str">
        <f t="shared" ref="K29" si="57">IF(K28&lt;&gt;"",K28+30,"")</f>
        <v/>
      </c>
      <c r="L29" s="95" t="str">
        <f t="shared" ref="L29" si="58">IF(L28&lt;&gt;"",L28+30,"")</f>
        <v/>
      </c>
      <c r="M29" s="95" t="str">
        <f t="shared" ref="M29" si="59">IF(M28&lt;&gt;"",M28+30,"")</f>
        <v/>
      </c>
    </row>
    <row r="30" spans="1:13">
      <c r="A30" s="83" t="s">
        <v>77</v>
      </c>
      <c r="B30" s="84"/>
      <c r="C30" s="84"/>
      <c r="D30" s="85"/>
      <c r="E30" s="85"/>
      <c r="F30" s="85"/>
      <c r="G30" s="85"/>
      <c r="H30" s="85"/>
      <c r="I30" s="85"/>
      <c r="J30" s="85"/>
      <c r="K30" s="85"/>
      <c r="L30" s="85"/>
      <c r="M30" s="85"/>
    </row>
    <row r="31" spans="1:13">
      <c r="A31" s="93" t="s">
        <v>105</v>
      </c>
      <c r="B31" s="94"/>
      <c r="C31" s="94"/>
      <c r="D31" s="95" t="str">
        <f>IF(D30&lt;&gt;"",D30+30,"")</f>
        <v/>
      </c>
      <c r="E31" s="95" t="str">
        <f t="shared" ref="E31" si="60">IF(E30&lt;&gt;"",E30+30,"")</f>
        <v/>
      </c>
      <c r="F31" s="95" t="str">
        <f t="shared" ref="F31" si="61">IF(F30&lt;&gt;"",F30+30,"")</f>
        <v/>
      </c>
      <c r="G31" s="95" t="str">
        <f t="shared" ref="G31" si="62">IF(G30&lt;&gt;"",G30+30,"")</f>
        <v/>
      </c>
      <c r="H31" s="95" t="str">
        <f t="shared" ref="H31" si="63">IF(H30&lt;&gt;"",H30+30,"")</f>
        <v/>
      </c>
      <c r="I31" s="95" t="str">
        <f t="shared" ref="I31" si="64">IF(I30&lt;&gt;"",I30+30,"")</f>
        <v/>
      </c>
      <c r="J31" s="95" t="str">
        <f t="shared" ref="J31" si="65">IF(J30&lt;&gt;"",J30+30,"")</f>
        <v/>
      </c>
      <c r="K31" s="95" t="str">
        <f t="shared" ref="K31" si="66">IF(K30&lt;&gt;"",K30+30,"")</f>
        <v/>
      </c>
      <c r="L31" s="95" t="str">
        <f t="shared" ref="L31" si="67">IF(L30&lt;&gt;"",L30+30,"")</f>
        <v/>
      </c>
      <c r="M31" s="95" t="str">
        <f t="shared" ref="M31" si="68">IF(M30&lt;&gt;"",M30+30,"")</f>
        <v/>
      </c>
    </row>
    <row r="32" spans="1:13">
      <c r="A32" s="83" t="s">
        <v>77</v>
      </c>
      <c r="B32" s="84"/>
      <c r="C32" s="84"/>
      <c r="D32" s="85"/>
      <c r="E32" s="85"/>
      <c r="F32" s="85"/>
      <c r="G32" s="85"/>
      <c r="H32" s="85"/>
      <c r="I32" s="85"/>
      <c r="J32" s="85"/>
      <c r="K32" s="85"/>
      <c r="L32" s="85"/>
      <c r="M32" s="85"/>
    </row>
    <row r="33" spans="1:13">
      <c r="A33" s="93" t="s">
        <v>105</v>
      </c>
      <c r="B33" s="94"/>
      <c r="C33" s="94"/>
      <c r="D33" s="95" t="str">
        <f>IF(D32&lt;&gt;"",D32+30,"")</f>
        <v/>
      </c>
      <c r="E33" s="95" t="str">
        <f t="shared" ref="E33" si="69">IF(E32&lt;&gt;"",E32+30,"")</f>
        <v/>
      </c>
      <c r="F33" s="95" t="str">
        <f t="shared" ref="F33" si="70">IF(F32&lt;&gt;"",F32+30,"")</f>
        <v/>
      </c>
      <c r="G33" s="95" t="str">
        <f t="shared" ref="G33" si="71">IF(G32&lt;&gt;"",G32+30,"")</f>
        <v/>
      </c>
      <c r="H33" s="95" t="str">
        <f t="shared" ref="H33" si="72">IF(H32&lt;&gt;"",H32+30,"")</f>
        <v/>
      </c>
      <c r="I33" s="95" t="str">
        <f t="shared" ref="I33" si="73">IF(I32&lt;&gt;"",I32+30,"")</f>
        <v/>
      </c>
      <c r="J33" s="95" t="str">
        <f t="shared" ref="J33" si="74">IF(J32&lt;&gt;"",J32+30,"")</f>
        <v/>
      </c>
      <c r="K33" s="95" t="str">
        <f t="shared" ref="K33" si="75">IF(K32&lt;&gt;"",K32+30,"")</f>
        <v/>
      </c>
      <c r="L33" s="95" t="str">
        <f t="shared" ref="L33" si="76">IF(L32&lt;&gt;"",L32+30,"")</f>
        <v/>
      </c>
      <c r="M33" s="95" t="str">
        <f t="shared" ref="M33" si="77">IF(M32&lt;&gt;"",M32+30,"")</f>
        <v/>
      </c>
    </row>
    <row r="34" spans="1:13">
      <c r="A34" s="83" t="s">
        <v>77</v>
      </c>
      <c r="B34" s="84"/>
      <c r="C34" s="84"/>
      <c r="D34" s="85"/>
      <c r="E34" s="85"/>
      <c r="F34" s="85"/>
      <c r="G34" s="85"/>
      <c r="H34" s="85"/>
      <c r="I34" s="85"/>
      <c r="J34" s="85"/>
      <c r="K34" s="85"/>
      <c r="L34" s="85"/>
      <c r="M34" s="85"/>
    </row>
    <row r="35" spans="1:13">
      <c r="A35" s="93" t="s">
        <v>105</v>
      </c>
      <c r="B35" s="94"/>
      <c r="C35" s="94"/>
      <c r="D35" s="95" t="str">
        <f>IF(D34&lt;&gt;"",D34+30,"")</f>
        <v/>
      </c>
      <c r="E35" s="95" t="str">
        <f t="shared" ref="E35" si="78">IF(E34&lt;&gt;"",E34+30,"")</f>
        <v/>
      </c>
      <c r="F35" s="95" t="str">
        <f t="shared" ref="F35" si="79">IF(F34&lt;&gt;"",F34+30,"")</f>
        <v/>
      </c>
      <c r="G35" s="95" t="str">
        <f t="shared" ref="G35" si="80">IF(G34&lt;&gt;"",G34+30,"")</f>
        <v/>
      </c>
      <c r="H35" s="95" t="str">
        <f t="shared" ref="H35" si="81">IF(H34&lt;&gt;"",H34+30,"")</f>
        <v/>
      </c>
      <c r="I35" s="95" t="str">
        <f t="shared" ref="I35" si="82">IF(I34&lt;&gt;"",I34+30,"")</f>
        <v/>
      </c>
      <c r="J35" s="95" t="str">
        <f t="shared" ref="J35" si="83">IF(J34&lt;&gt;"",J34+30,"")</f>
        <v/>
      </c>
      <c r="K35" s="95" t="str">
        <f t="shared" ref="K35" si="84">IF(K34&lt;&gt;"",K34+30,"")</f>
        <v/>
      </c>
      <c r="L35" s="95" t="str">
        <f t="shared" ref="L35" si="85">IF(L34&lt;&gt;"",L34+30,"")</f>
        <v/>
      </c>
      <c r="M35" s="95" t="str">
        <f t="shared" ref="M35" si="86">IF(M34&lt;&gt;"",M34+30,"")</f>
        <v/>
      </c>
    </row>
    <row r="36" spans="1:13">
      <c r="A36" s="83" t="s">
        <v>77</v>
      </c>
      <c r="B36" s="84"/>
      <c r="C36" s="84"/>
      <c r="D36" s="85"/>
      <c r="E36" s="85"/>
      <c r="F36" s="85"/>
      <c r="G36" s="85"/>
      <c r="H36" s="85"/>
      <c r="I36" s="85"/>
      <c r="J36" s="85"/>
      <c r="K36" s="85"/>
      <c r="L36" s="85"/>
      <c r="M36" s="85"/>
    </row>
    <row r="37" spans="1:13">
      <c r="A37" s="93" t="s">
        <v>105</v>
      </c>
      <c r="B37" s="94"/>
      <c r="C37" s="94"/>
      <c r="D37" s="95" t="str">
        <f>IF(D36&lt;&gt;"",D36+30,"")</f>
        <v/>
      </c>
      <c r="E37" s="95" t="str">
        <f t="shared" ref="E37" si="87">IF(E36&lt;&gt;"",E36+30,"")</f>
        <v/>
      </c>
      <c r="F37" s="95" t="str">
        <f t="shared" ref="F37" si="88">IF(F36&lt;&gt;"",F36+30,"")</f>
        <v/>
      </c>
      <c r="G37" s="95" t="str">
        <f t="shared" ref="G37" si="89">IF(G36&lt;&gt;"",G36+30,"")</f>
        <v/>
      </c>
      <c r="H37" s="95" t="str">
        <f t="shared" ref="H37" si="90">IF(H36&lt;&gt;"",H36+30,"")</f>
        <v/>
      </c>
      <c r="I37" s="95" t="str">
        <f t="shared" ref="I37" si="91">IF(I36&lt;&gt;"",I36+30,"")</f>
        <v/>
      </c>
      <c r="J37" s="95" t="str">
        <f t="shared" ref="J37" si="92">IF(J36&lt;&gt;"",J36+30,"")</f>
        <v/>
      </c>
      <c r="K37" s="95" t="str">
        <f t="shared" ref="K37" si="93">IF(K36&lt;&gt;"",K36+30,"")</f>
        <v/>
      </c>
      <c r="L37" s="95" t="str">
        <f t="shared" ref="L37" si="94">IF(L36&lt;&gt;"",L36+30,"")</f>
        <v/>
      </c>
      <c r="M37" s="95" t="str">
        <f t="shared" ref="M37" si="95">IF(M36&lt;&gt;"",M36+30,"")</f>
        <v/>
      </c>
    </row>
    <row r="38" spans="1:13">
      <c r="A38" s="83" t="s">
        <v>77</v>
      </c>
      <c r="B38" s="84"/>
      <c r="C38" s="84"/>
      <c r="D38" s="85"/>
      <c r="E38" s="85"/>
      <c r="F38" s="85"/>
      <c r="G38" s="85"/>
      <c r="H38" s="85"/>
      <c r="I38" s="85"/>
      <c r="J38" s="85"/>
      <c r="K38" s="85"/>
      <c r="L38" s="85"/>
      <c r="M38" s="85"/>
    </row>
    <row r="39" spans="1:13">
      <c r="A39" s="93" t="s">
        <v>105</v>
      </c>
      <c r="B39" s="94"/>
      <c r="C39" s="94"/>
      <c r="D39" s="95" t="str">
        <f>IF(D38&lt;&gt;"",D38+30,"")</f>
        <v/>
      </c>
      <c r="E39" s="95" t="str">
        <f t="shared" ref="E39" si="96">IF(E38&lt;&gt;"",E38+30,"")</f>
        <v/>
      </c>
      <c r="F39" s="95" t="str">
        <f t="shared" ref="F39" si="97">IF(F38&lt;&gt;"",F38+30,"")</f>
        <v/>
      </c>
      <c r="G39" s="95" t="str">
        <f t="shared" ref="G39" si="98">IF(G38&lt;&gt;"",G38+30,"")</f>
        <v/>
      </c>
      <c r="H39" s="95" t="str">
        <f t="shared" ref="H39" si="99">IF(H38&lt;&gt;"",H38+30,"")</f>
        <v/>
      </c>
      <c r="I39" s="95" t="str">
        <f t="shared" ref="I39" si="100">IF(I38&lt;&gt;"",I38+30,"")</f>
        <v/>
      </c>
      <c r="J39" s="95" t="str">
        <f t="shared" ref="J39" si="101">IF(J38&lt;&gt;"",J38+30,"")</f>
        <v/>
      </c>
      <c r="K39" s="95" t="str">
        <f t="shared" ref="K39" si="102">IF(K38&lt;&gt;"",K38+30,"")</f>
        <v/>
      </c>
      <c r="L39" s="95" t="str">
        <f t="shared" ref="L39" si="103">IF(L38&lt;&gt;"",L38+30,"")</f>
        <v/>
      </c>
      <c r="M39" s="95" t="str">
        <f t="shared" ref="M39" si="104">IF(M38&lt;&gt;"",M38+30,"")</f>
        <v/>
      </c>
    </row>
    <row r="40" spans="1:13">
      <c r="A40" s="83" t="s">
        <v>77</v>
      </c>
      <c r="B40" s="84"/>
      <c r="C40" s="84"/>
      <c r="D40" s="85"/>
      <c r="E40" s="85"/>
      <c r="F40" s="85"/>
      <c r="G40" s="85"/>
      <c r="H40" s="85"/>
      <c r="I40" s="85"/>
      <c r="J40" s="85"/>
      <c r="K40" s="85"/>
      <c r="L40" s="85"/>
      <c r="M40" s="85"/>
    </row>
    <row r="41" spans="1:13">
      <c r="A41" s="93" t="s">
        <v>105</v>
      </c>
      <c r="B41" s="94"/>
      <c r="C41" s="94"/>
      <c r="D41" s="95" t="str">
        <f>IF(D40&lt;&gt;"",D40+30,"")</f>
        <v/>
      </c>
      <c r="E41" s="95" t="str">
        <f t="shared" ref="E41" si="105">IF(E40&lt;&gt;"",E40+30,"")</f>
        <v/>
      </c>
      <c r="F41" s="95" t="str">
        <f t="shared" ref="F41" si="106">IF(F40&lt;&gt;"",F40+30,"")</f>
        <v/>
      </c>
      <c r="G41" s="95" t="str">
        <f t="shared" ref="G41" si="107">IF(G40&lt;&gt;"",G40+30,"")</f>
        <v/>
      </c>
      <c r="H41" s="95" t="str">
        <f t="shared" ref="H41" si="108">IF(H40&lt;&gt;"",H40+30,"")</f>
        <v/>
      </c>
      <c r="I41" s="95" t="str">
        <f t="shared" ref="I41" si="109">IF(I40&lt;&gt;"",I40+30,"")</f>
        <v/>
      </c>
      <c r="J41" s="95" t="str">
        <f t="shared" ref="J41" si="110">IF(J40&lt;&gt;"",J40+30,"")</f>
        <v/>
      </c>
      <c r="K41" s="95" t="str">
        <f t="shared" ref="K41" si="111">IF(K40&lt;&gt;"",K40+30,"")</f>
        <v/>
      </c>
      <c r="L41" s="95" t="str">
        <f t="shared" ref="L41" si="112">IF(L40&lt;&gt;"",L40+30,"")</f>
        <v/>
      </c>
      <c r="M41" s="95" t="str">
        <f t="shared" ref="M41" si="113">IF(M40&lt;&gt;"",M40+30,"")</f>
        <v/>
      </c>
    </row>
    <row r="42" spans="1:13" ht="5.25" customHeight="1">
      <c r="A42" s="76"/>
      <c r="B42" s="77"/>
      <c r="C42" s="77"/>
      <c r="D42" s="77"/>
      <c r="E42" s="77"/>
      <c r="F42" s="77"/>
      <c r="G42" s="77"/>
      <c r="H42" s="77"/>
      <c r="I42" s="77"/>
      <c r="J42" s="77"/>
      <c r="K42" s="77"/>
      <c r="L42" s="77"/>
      <c r="M42" s="77"/>
    </row>
    <row r="43" spans="1:13">
      <c r="A43" s="93" t="s">
        <v>80</v>
      </c>
      <c r="B43" s="94"/>
      <c r="C43" s="94"/>
      <c r="D43" s="95" t="e">
        <f>D6+2</f>
        <v>#VALUE!</v>
      </c>
      <c r="E43" s="95" t="e">
        <f t="shared" ref="E43:M43" si="114">E6+2</f>
        <v>#VALUE!</v>
      </c>
      <c r="F43" s="95" t="e">
        <f t="shared" si="114"/>
        <v>#VALUE!</v>
      </c>
      <c r="G43" s="95" t="e">
        <f t="shared" si="114"/>
        <v>#VALUE!</v>
      </c>
      <c r="H43" s="95" t="e">
        <f t="shared" si="114"/>
        <v>#VALUE!</v>
      </c>
      <c r="I43" s="95" t="e">
        <f t="shared" si="114"/>
        <v>#VALUE!</v>
      </c>
      <c r="J43" s="95" t="e">
        <f t="shared" si="114"/>
        <v>#VALUE!</v>
      </c>
      <c r="K43" s="95" t="e">
        <f t="shared" si="114"/>
        <v>#VALUE!</v>
      </c>
      <c r="L43" s="95" t="e">
        <f t="shared" si="114"/>
        <v>#VALUE!</v>
      </c>
      <c r="M43" s="95" t="e">
        <f t="shared" si="114"/>
        <v>#VALUE!</v>
      </c>
    </row>
    <row r="44" spans="1:13" ht="26.4">
      <c r="A44" s="93" t="s">
        <v>81</v>
      </c>
      <c r="B44" s="94"/>
      <c r="C44" s="94"/>
      <c r="D44" s="95" t="e">
        <f>D6+3</f>
        <v>#VALUE!</v>
      </c>
      <c r="E44" s="95" t="e">
        <f t="shared" ref="E44:M44" si="115">E6+3</f>
        <v>#VALUE!</v>
      </c>
      <c r="F44" s="95" t="e">
        <f t="shared" si="115"/>
        <v>#VALUE!</v>
      </c>
      <c r="G44" s="95" t="e">
        <f t="shared" si="115"/>
        <v>#VALUE!</v>
      </c>
      <c r="H44" s="95" t="e">
        <f t="shared" si="115"/>
        <v>#VALUE!</v>
      </c>
      <c r="I44" s="95" t="e">
        <f t="shared" si="115"/>
        <v>#VALUE!</v>
      </c>
      <c r="J44" s="95" t="e">
        <f t="shared" si="115"/>
        <v>#VALUE!</v>
      </c>
      <c r="K44" s="95" t="e">
        <f t="shared" si="115"/>
        <v>#VALUE!</v>
      </c>
      <c r="L44" s="95" t="e">
        <f t="shared" si="115"/>
        <v>#VALUE!</v>
      </c>
      <c r="M44" s="95" t="e">
        <f t="shared" si="115"/>
        <v>#VALUE!</v>
      </c>
    </row>
    <row r="45" spans="1:13" ht="39.6">
      <c r="A45" s="93" t="s">
        <v>106</v>
      </c>
      <c r="B45" s="94"/>
      <c r="C45" s="94"/>
      <c r="D45" s="95" t="e">
        <f>WORKDAY(D6,5,Holidays!$B:$B)</f>
        <v>#VALUE!</v>
      </c>
      <c r="E45" s="95" t="e">
        <f>WORKDAY(E6,5,Holidays!$B:$B)</f>
        <v>#VALUE!</v>
      </c>
      <c r="F45" s="95" t="e">
        <f>WORKDAY(F6,5,Holidays!$B:$B)</f>
        <v>#VALUE!</v>
      </c>
      <c r="G45" s="95" t="e">
        <f>WORKDAY(G6,5,Holidays!$B:$B)</f>
        <v>#VALUE!</v>
      </c>
      <c r="H45" s="95" t="e">
        <f>WORKDAY(H6,5,Holidays!$B:$B)</f>
        <v>#VALUE!</v>
      </c>
      <c r="I45" s="95" t="e">
        <f>WORKDAY(I6,5,Holidays!$B:$B)</f>
        <v>#VALUE!</v>
      </c>
      <c r="J45" s="95" t="e">
        <f>WORKDAY(J6,5,Holidays!$B:$B)</f>
        <v>#VALUE!</v>
      </c>
      <c r="K45" s="95" t="e">
        <f>WORKDAY(K6,5,Holidays!$B:$B)</f>
        <v>#VALUE!</v>
      </c>
      <c r="L45" s="95" t="e">
        <f>WORKDAY(L6,5,Holidays!$B:$B)</f>
        <v>#VALUE!</v>
      </c>
      <c r="M45" s="95" t="e">
        <f>WORKDAY(M6,5,Holidays!$B:$B)</f>
        <v>#VALUE!</v>
      </c>
    </row>
    <row r="46" spans="1:13" ht="26.4">
      <c r="A46" s="93" t="s">
        <v>82</v>
      </c>
      <c r="B46" s="94"/>
      <c r="C46" s="94"/>
      <c r="D46" s="95" t="e">
        <f>D6+7</f>
        <v>#VALUE!</v>
      </c>
      <c r="E46" s="95" t="e">
        <f t="shared" ref="E46:M46" si="116">E6+7</f>
        <v>#VALUE!</v>
      </c>
      <c r="F46" s="95" t="e">
        <f t="shared" si="116"/>
        <v>#VALUE!</v>
      </c>
      <c r="G46" s="95" t="e">
        <f t="shared" si="116"/>
        <v>#VALUE!</v>
      </c>
      <c r="H46" s="95" t="e">
        <f t="shared" si="116"/>
        <v>#VALUE!</v>
      </c>
      <c r="I46" s="95" t="e">
        <f t="shared" si="116"/>
        <v>#VALUE!</v>
      </c>
      <c r="J46" s="95" t="e">
        <f t="shared" si="116"/>
        <v>#VALUE!</v>
      </c>
      <c r="K46" s="95" t="e">
        <f t="shared" si="116"/>
        <v>#VALUE!</v>
      </c>
      <c r="L46" s="95" t="e">
        <f t="shared" si="116"/>
        <v>#VALUE!</v>
      </c>
      <c r="M46" s="95" t="e">
        <f t="shared" si="116"/>
        <v>#VALUE!</v>
      </c>
    </row>
    <row r="47" spans="1:13" ht="5.25" customHeight="1">
      <c r="A47" s="76"/>
      <c r="B47" s="77"/>
      <c r="C47" s="77"/>
      <c r="D47" s="77"/>
      <c r="E47" s="77"/>
      <c r="F47" s="77"/>
      <c r="G47" s="77"/>
      <c r="H47" s="77"/>
      <c r="I47" s="77"/>
      <c r="J47" s="77"/>
      <c r="K47" s="77"/>
      <c r="L47" s="77"/>
      <c r="M47" s="77"/>
    </row>
    <row r="48" spans="1:13">
      <c r="A48" s="80" t="s">
        <v>83</v>
      </c>
      <c r="B48" s="81"/>
      <c r="C48" s="81"/>
      <c r="D48" s="81"/>
      <c r="E48" s="81"/>
      <c r="F48" s="81"/>
      <c r="G48" s="81"/>
      <c r="H48" s="81"/>
      <c r="I48" s="81"/>
      <c r="J48" s="81"/>
      <c r="K48" s="81"/>
      <c r="L48" s="81"/>
      <c r="M48" s="82"/>
    </row>
    <row r="49" spans="1:13" ht="26.4">
      <c r="A49" s="83" t="s">
        <v>84</v>
      </c>
      <c r="B49" s="84"/>
      <c r="C49" s="84"/>
      <c r="D49" s="85"/>
      <c r="E49" s="85"/>
      <c r="F49" s="85"/>
      <c r="G49" s="85"/>
      <c r="H49" s="85"/>
      <c r="I49" s="85"/>
      <c r="J49" s="85"/>
      <c r="K49" s="85"/>
      <c r="L49" s="85"/>
      <c r="M49" s="85"/>
    </row>
    <row r="50" spans="1:13">
      <c r="A50" s="83" t="s">
        <v>85</v>
      </c>
      <c r="B50" s="84"/>
      <c r="C50" s="84"/>
      <c r="D50" s="85"/>
      <c r="E50" s="85"/>
      <c r="F50" s="85"/>
      <c r="G50" s="85"/>
      <c r="H50" s="85"/>
      <c r="I50" s="85"/>
      <c r="J50" s="85"/>
      <c r="K50" s="85"/>
      <c r="L50" s="85"/>
      <c r="M50" s="85"/>
    </row>
    <row r="51" spans="1:13">
      <c r="A51" s="83" t="s">
        <v>86</v>
      </c>
      <c r="B51" s="84"/>
      <c r="C51" s="84"/>
      <c r="D51" s="87"/>
      <c r="E51" s="84"/>
      <c r="F51" s="84"/>
      <c r="G51" s="84"/>
      <c r="H51" s="84"/>
      <c r="I51" s="84"/>
      <c r="J51" s="84"/>
      <c r="K51" s="84"/>
      <c r="L51" s="84"/>
      <c r="M51" s="84"/>
    </row>
    <row r="52" spans="1:13">
      <c r="A52" s="78" t="s">
        <v>87</v>
      </c>
      <c r="B52" s="86"/>
      <c r="C52" s="86"/>
      <c r="D52" s="96" t="str">
        <f>IF(D51&lt;&gt;"",IF(D51="b",(NETWORKDAYS(D49,D50,Holidays!$B:$B)-1),D50-D49),"")</f>
        <v/>
      </c>
      <c r="E52" s="96" t="str">
        <f>IF(E51&lt;&gt;"",IF(E51="b",(NETWORKDAYS(E49,E50,Holidays!$B:$B)-1),E50-E49),"")</f>
        <v/>
      </c>
      <c r="F52" s="96" t="str">
        <f>IF(F51&lt;&gt;"",IF(F51="b",(NETWORKDAYS(F49,F50,Holidays!$B:$B)-1),F50-F49),"")</f>
        <v/>
      </c>
      <c r="G52" s="96" t="str">
        <f>IF(G51&lt;&gt;"",IF(G51="b",(NETWORKDAYS(G49,G50,Holidays!$B:$B)-1),G50-G49),"")</f>
        <v/>
      </c>
      <c r="H52" s="96" t="str">
        <f>IF(H51&lt;&gt;"",IF(H51="b",(NETWORKDAYS(H49,H50,Holidays!$B:$B)-1),H50-H49),"")</f>
        <v/>
      </c>
      <c r="I52" s="96" t="str">
        <f>IF(I51&lt;&gt;"",IF(I51="b",(NETWORKDAYS(I49,I50,Holidays!$B:$B)-1),I50-I49),"")</f>
        <v/>
      </c>
      <c r="J52" s="96" t="str">
        <f>IF(J51&lt;&gt;"",IF(J51="b",(NETWORKDAYS(J49,J50,Holidays!$B:$B)-1),J50-J49),"")</f>
        <v/>
      </c>
      <c r="K52" s="96" t="str">
        <f>IF(K51&lt;&gt;"",IF(K51="b",(NETWORKDAYS(K49,K50,Holidays!$B:$B)-1),K50-K49),"")</f>
        <v/>
      </c>
      <c r="L52" s="96" t="str">
        <f>IF(L51&lt;&gt;"",IF(L51="b",(NETWORKDAYS(L49,L50,Holidays!$B:$B)-1),L50-L49),"")</f>
        <v/>
      </c>
      <c r="M52" s="96" t="str">
        <f>IF(M51&lt;&gt;"",IF(M51="b",(NETWORKDAYS(M49,M50,Holidays!$B:$B)-1),M50-M49),"")</f>
        <v/>
      </c>
    </row>
    <row r="55" spans="1:13">
      <c r="A55" s="98" t="s">
        <v>90</v>
      </c>
    </row>
  </sheetData>
  <sheetProtection password="CDFC" sheet="1" objects="1" scenarios="1" formatCells="0" formatColumns="0" formatRows="0" insertColumns="0" insertRows="0" deleteColumns="0" deleteRows="0"/>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D12"/>
  <sheetViews>
    <sheetView topLeftCell="A4" workbookViewId="0">
      <selection activeCell="A13" sqref="A13"/>
    </sheetView>
  </sheetViews>
  <sheetFormatPr defaultColWidth="9.109375" defaultRowHeight="13.2"/>
  <cols>
    <col min="1" max="1" width="11.33203125" style="1" customWidth="1"/>
    <col min="2" max="2" width="19.88671875" style="1" customWidth="1"/>
    <col min="3" max="3" width="75.44140625" style="1" customWidth="1"/>
    <col min="4" max="4" width="15.109375" style="1" customWidth="1"/>
    <col min="5" max="16384" width="9.109375" style="1"/>
  </cols>
  <sheetData>
    <row r="1" spans="1:4">
      <c r="A1" s="1" t="s">
        <v>18</v>
      </c>
      <c r="B1" s="1" t="s">
        <v>19</v>
      </c>
      <c r="C1" s="1" t="s">
        <v>20</v>
      </c>
      <c r="D1" s="1" t="s">
        <v>21</v>
      </c>
    </row>
    <row r="2" spans="1:4">
      <c r="A2" s="3">
        <v>40906</v>
      </c>
      <c r="B2" s="1" t="s">
        <v>22</v>
      </c>
      <c r="C2" s="1" t="s">
        <v>23</v>
      </c>
      <c r="D2" s="3">
        <v>40906</v>
      </c>
    </row>
    <row r="3" spans="1:4" ht="26.4">
      <c r="A3" s="3">
        <v>40919</v>
      </c>
      <c r="B3" s="1" t="s">
        <v>24</v>
      </c>
      <c r="C3" s="4" t="s">
        <v>25</v>
      </c>
      <c r="D3" s="3">
        <v>40921</v>
      </c>
    </row>
    <row r="4" spans="1:4" ht="39.6">
      <c r="A4" s="3">
        <v>41047</v>
      </c>
      <c r="B4" s="1" t="s">
        <v>24</v>
      </c>
      <c r="C4" s="2" t="s">
        <v>51</v>
      </c>
      <c r="D4" s="5" t="s">
        <v>52</v>
      </c>
    </row>
    <row r="5" spans="1:4" ht="79.2">
      <c r="A5" s="3">
        <v>41080</v>
      </c>
      <c r="B5" s="2" t="s">
        <v>24</v>
      </c>
      <c r="C5" s="2" t="s">
        <v>58</v>
      </c>
      <c r="D5" s="3">
        <v>41080</v>
      </c>
    </row>
    <row r="6" spans="1:4" ht="39.6">
      <c r="A6" s="3">
        <v>41675</v>
      </c>
      <c r="B6" s="97" t="s">
        <v>24</v>
      </c>
      <c r="C6" s="97" t="s">
        <v>89</v>
      </c>
      <c r="D6" s="3">
        <v>41675</v>
      </c>
    </row>
    <row r="7" spans="1:4">
      <c r="A7" s="3">
        <v>41682</v>
      </c>
      <c r="B7" s="97" t="s">
        <v>24</v>
      </c>
      <c r="C7" s="97" t="s">
        <v>94</v>
      </c>
      <c r="D7" s="3">
        <v>41682</v>
      </c>
    </row>
    <row r="8" spans="1:4" ht="118.8">
      <c r="A8" s="3">
        <v>41746</v>
      </c>
      <c r="B8" s="97" t="s">
        <v>24</v>
      </c>
      <c r="C8" s="97" t="s">
        <v>110</v>
      </c>
      <c r="D8" s="3">
        <v>41743</v>
      </c>
    </row>
    <row r="9" spans="1:4" ht="39.6">
      <c r="A9" s="3">
        <v>41848</v>
      </c>
      <c r="B9" s="97" t="s">
        <v>24</v>
      </c>
      <c r="C9" s="97" t="s">
        <v>115</v>
      </c>
      <c r="D9" s="3">
        <v>41848</v>
      </c>
    </row>
    <row r="10" spans="1:4" ht="26.4">
      <c r="A10" s="3">
        <v>41976</v>
      </c>
      <c r="B10" s="1" t="s">
        <v>24</v>
      </c>
      <c r="C10" s="1" t="s">
        <v>119</v>
      </c>
      <c r="D10" s="3">
        <v>41976</v>
      </c>
    </row>
    <row r="11" spans="1:4">
      <c r="A11" s="3">
        <v>42060</v>
      </c>
      <c r="B11" s="1" t="s">
        <v>24</v>
      </c>
      <c r="C11" s="97" t="s">
        <v>133</v>
      </c>
      <c r="D11" s="3">
        <v>42060</v>
      </c>
    </row>
    <row r="12" spans="1:4" ht="52.8">
      <c r="A12" s="3">
        <v>42153</v>
      </c>
      <c r="B12" s="1" t="s">
        <v>24</v>
      </c>
      <c r="C12" s="1" t="s">
        <v>136</v>
      </c>
      <c r="D12" s="3">
        <v>42153</v>
      </c>
    </row>
  </sheetData>
  <phoneticPr fontId="11"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A1:B63"/>
  <sheetViews>
    <sheetView topLeftCell="A26" workbookViewId="0">
      <selection activeCell="A28" sqref="A28:B63"/>
    </sheetView>
  </sheetViews>
  <sheetFormatPr defaultRowHeight="13.2"/>
  <cols>
    <col min="1" max="1" width="24.44140625" customWidth="1"/>
    <col min="2" max="2" width="10.109375" bestFit="1" customWidth="1"/>
  </cols>
  <sheetData>
    <row r="1" spans="1:2">
      <c r="A1" s="58" t="s">
        <v>39</v>
      </c>
      <c r="B1" s="59">
        <v>40909</v>
      </c>
    </row>
    <row r="2" spans="1:2">
      <c r="A2" s="60" t="s">
        <v>40</v>
      </c>
      <c r="B2" s="59">
        <v>40924</v>
      </c>
    </row>
    <row r="3" spans="1:2">
      <c r="A3" s="60" t="s">
        <v>41</v>
      </c>
      <c r="B3" s="59">
        <v>41057</v>
      </c>
    </row>
    <row r="4" spans="1:2">
      <c r="A4" s="61" t="s">
        <v>42</v>
      </c>
      <c r="B4" s="59">
        <v>41094</v>
      </c>
    </row>
    <row r="5" spans="1:2">
      <c r="A5" s="60" t="s">
        <v>43</v>
      </c>
      <c r="B5" s="59">
        <v>41155</v>
      </c>
    </row>
    <row r="6" spans="1:2">
      <c r="A6" s="60" t="s">
        <v>44</v>
      </c>
      <c r="B6" s="59">
        <v>41224</v>
      </c>
    </row>
    <row r="7" spans="1:2">
      <c r="A7" s="60" t="s">
        <v>70</v>
      </c>
      <c r="B7" s="59">
        <v>41235</v>
      </c>
    </row>
    <row r="8" spans="1:2">
      <c r="A8" s="60" t="s">
        <v>45</v>
      </c>
      <c r="B8" s="59">
        <v>41236</v>
      </c>
    </row>
    <row r="9" spans="1:2">
      <c r="A9" s="60" t="s">
        <v>71</v>
      </c>
      <c r="B9" s="59">
        <v>41268</v>
      </c>
    </row>
    <row r="10" spans="1:2">
      <c r="A10" s="62" t="s">
        <v>39</v>
      </c>
      <c r="B10" s="63">
        <v>41275</v>
      </c>
    </row>
    <row r="11" spans="1:2">
      <c r="A11" s="62" t="s">
        <v>40</v>
      </c>
      <c r="B11" s="63">
        <v>41295</v>
      </c>
    </row>
    <row r="12" spans="1:2">
      <c r="A12" s="62" t="s">
        <v>41</v>
      </c>
      <c r="B12" s="63">
        <v>41421</v>
      </c>
    </row>
    <row r="13" spans="1:2">
      <c r="A13" s="64" t="s">
        <v>42</v>
      </c>
      <c r="B13" s="63">
        <v>41459</v>
      </c>
    </row>
    <row r="14" spans="1:2">
      <c r="A14" s="62" t="s">
        <v>43</v>
      </c>
      <c r="B14" s="63">
        <v>41519</v>
      </c>
    </row>
    <row r="15" spans="1:2">
      <c r="A15" s="62" t="s">
        <v>44</v>
      </c>
      <c r="B15" s="63">
        <v>41589</v>
      </c>
    </row>
    <row r="16" spans="1:2">
      <c r="A16" s="62" t="s">
        <v>70</v>
      </c>
      <c r="B16" s="63">
        <v>41606</v>
      </c>
    </row>
    <row r="17" spans="1:2">
      <c r="A17" s="62" t="s">
        <v>45</v>
      </c>
      <c r="B17" s="63">
        <v>41607</v>
      </c>
    </row>
    <row r="18" spans="1:2">
      <c r="A18" s="62" t="s">
        <v>71</v>
      </c>
      <c r="B18" s="63">
        <v>41633</v>
      </c>
    </row>
    <row r="19" spans="1:2">
      <c r="A19" s="65" t="s">
        <v>39</v>
      </c>
      <c r="B19" s="66">
        <v>41640</v>
      </c>
    </row>
    <row r="20" spans="1:2">
      <c r="A20" s="65" t="s">
        <v>40</v>
      </c>
      <c r="B20" s="66">
        <v>41659</v>
      </c>
    </row>
    <row r="21" spans="1:2">
      <c r="A21" s="65" t="s">
        <v>41</v>
      </c>
      <c r="B21" s="66">
        <v>41785</v>
      </c>
    </row>
    <row r="22" spans="1:2">
      <c r="A22" s="67" t="s">
        <v>42</v>
      </c>
      <c r="B22" s="66">
        <v>41824</v>
      </c>
    </row>
    <row r="23" spans="1:2">
      <c r="A23" s="65" t="s">
        <v>43</v>
      </c>
      <c r="B23" s="66">
        <v>41883</v>
      </c>
    </row>
    <row r="24" spans="1:2">
      <c r="A24" s="65" t="s">
        <v>44</v>
      </c>
      <c r="B24" s="66">
        <v>41954</v>
      </c>
    </row>
    <row r="25" spans="1:2">
      <c r="A25" s="65" t="s">
        <v>70</v>
      </c>
      <c r="B25" s="66">
        <v>41970</v>
      </c>
    </row>
    <row r="26" spans="1:2">
      <c r="A26" s="65" t="s">
        <v>45</v>
      </c>
      <c r="B26" s="66">
        <v>41971</v>
      </c>
    </row>
    <row r="27" spans="1:2">
      <c r="A27" s="65" t="s">
        <v>71</v>
      </c>
      <c r="B27" s="66">
        <v>41998</v>
      </c>
    </row>
    <row r="28" spans="1:2">
      <c r="A28" s="130" t="s">
        <v>39</v>
      </c>
      <c r="B28" s="131">
        <v>42005</v>
      </c>
    </row>
    <row r="29" spans="1:2">
      <c r="A29" s="130" t="s">
        <v>40</v>
      </c>
      <c r="B29" s="131">
        <v>42023</v>
      </c>
    </row>
    <row r="30" spans="1:2">
      <c r="A30" s="130" t="s">
        <v>41</v>
      </c>
      <c r="B30" s="131">
        <v>42149</v>
      </c>
    </row>
    <row r="31" spans="1:2">
      <c r="A31" s="132" t="s">
        <v>42</v>
      </c>
      <c r="B31" s="131">
        <v>42188</v>
      </c>
    </row>
    <row r="32" spans="1:2">
      <c r="A32" s="130" t="s">
        <v>43</v>
      </c>
      <c r="B32" s="131">
        <v>42254</v>
      </c>
    </row>
    <row r="33" spans="1:2">
      <c r="A33" s="130" t="s">
        <v>44</v>
      </c>
      <c r="B33" s="131">
        <v>42319</v>
      </c>
    </row>
    <row r="34" spans="1:2">
      <c r="A34" s="130" t="s">
        <v>70</v>
      </c>
      <c r="B34" s="131">
        <v>42334</v>
      </c>
    </row>
    <row r="35" spans="1:2">
      <c r="A35" s="130" t="s">
        <v>45</v>
      </c>
      <c r="B35" s="131">
        <v>42335</v>
      </c>
    </row>
    <row r="36" spans="1:2">
      <c r="A36" s="130" t="s">
        <v>71</v>
      </c>
      <c r="B36" s="131">
        <v>42363</v>
      </c>
    </row>
    <row r="37" spans="1:2">
      <c r="A37" s="133" t="s">
        <v>39</v>
      </c>
      <c r="B37" s="134">
        <v>42370</v>
      </c>
    </row>
    <row r="38" spans="1:2">
      <c r="A38" s="133" t="s">
        <v>40</v>
      </c>
      <c r="B38" s="134">
        <v>42387</v>
      </c>
    </row>
    <row r="39" spans="1:2">
      <c r="A39" s="133" t="s">
        <v>41</v>
      </c>
      <c r="B39" s="134">
        <v>42520</v>
      </c>
    </row>
    <row r="40" spans="1:2">
      <c r="A40" s="135" t="s">
        <v>42</v>
      </c>
      <c r="B40" s="134">
        <v>42555</v>
      </c>
    </row>
    <row r="41" spans="1:2">
      <c r="A41" s="133" t="s">
        <v>43</v>
      </c>
      <c r="B41" s="134">
        <v>42618</v>
      </c>
    </row>
    <row r="42" spans="1:2">
      <c r="A42" s="133" t="s">
        <v>44</v>
      </c>
      <c r="B42" s="134">
        <v>42685</v>
      </c>
    </row>
    <row r="43" spans="1:2">
      <c r="A43" s="133" t="s">
        <v>70</v>
      </c>
      <c r="B43" s="134">
        <v>42698</v>
      </c>
    </row>
    <row r="44" spans="1:2">
      <c r="A44" s="133" t="s">
        <v>45</v>
      </c>
      <c r="B44" s="134">
        <v>42699</v>
      </c>
    </row>
    <row r="45" spans="1:2">
      <c r="A45" s="133" t="s">
        <v>71</v>
      </c>
      <c r="B45" s="134">
        <v>42730</v>
      </c>
    </row>
    <row r="46" spans="1:2">
      <c r="A46" s="136" t="s">
        <v>39</v>
      </c>
      <c r="B46" s="137">
        <v>42737</v>
      </c>
    </row>
    <row r="47" spans="1:2">
      <c r="A47" s="136" t="s">
        <v>40</v>
      </c>
      <c r="B47" s="137">
        <v>42751</v>
      </c>
    </row>
    <row r="48" spans="1:2">
      <c r="A48" s="136" t="s">
        <v>41</v>
      </c>
      <c r="B48" s="137">
        <v>42884</v>
      </c>
    </row>
    <row r="49" spans="1:2">
      <c r="A49" s="138" t="s">
        <v>42</v>
      </c>
      <c r="B49" s="137">
        <v>42920</v>
      </c>
    </row>
    <row r="50" spans="1:2">
      <c r="A50" s="136" t="s">
        <v>43</v>
      </c>
      <c r="B50" s="137">
        <v>42982</v>
      </c>
    </row>
    <row r="51" spans="1:2">
      <c r="A51" s="136" t="s">
        <v>44</v>
      </c>
      <c r="B51" s="137">
        <v>43049</v>
      </c>
    </row>
    <row r="52" spans="1:2">
      <c r="A52" s="136" t="s">
        <v>70</v>
      </c>
      <c r="B52" s="137">
        <v>43062</v>
      </c>
    </row>
    <row r="53" spans="1:2">
      <c r="A53" s="136" t="s">
        <v>45</v>
      </c>
      <c r="B53" s="137">
        <v>43063</v>
      </c>
    </row>
    <row r="54" spans="1:2">
      <c r="A54" s="136" t="s">
        <v>71</v>
      </c>
      <c r="B54" s="137">
        <v>43094</v>
      </c>
    </row>
    <row r="55" spans="1:2">
      <c r="A55" s="139" t="s">
        <v>39</v>
      </c>
      <c r="B55" s="140">
        <v>43101</v>
      </c>
    </row>
    <row r="56" spans="1:2">
      <c r="A56" s="139" t="s">
        <v>40</v>
      </c>
      <c r="B56" s="140">
        <v>43115</v>
      </c>
    </row>
    <row r="57" spans="1:2">
      <c r="A57" s="139" t="s">
        <v>41</v>
      </c>
      <c r="B57" s="140">
        <v>43248</v>
      </c>
    </row>
    <row r="58" spans="1:2">
      <c r="A58" s="141" t="s">
        <v>42</v>
      </c>
      <c r="B58" s="140">
        <v>43285</v>
      </c>
    </row>
    <row r="59" spans="1:2">
      <c r="A59" s="139" t="s">
        <v>43</v>
      </c>
      <c r="B59" s="140">
        <v>43346</v>
      </c>
    </row>
    <row r="60" spans="1:2">
      <c r="A60" s="139" t="s">
        <v>44</v>
      </c>
      <c r="B60" s="140">
        <v>43416</v>
      </c>
    </row>
    <row r="61" spans="1:2">
      <c r="A61" s="139" t="s">
        <v>70</v>
      </c>
      <c r="B61" s="140">
        <v>43426</v>
      </c>
    </row>
    <row r="62" spans="1:2">
      <c r="A62" s="139" t="s">
        <v>45</v>
      </c>
      <c r="B62" s="140">
        <v>43427</v>
      </c>
    </row>
    <row r="63" spans="1:2">
      <c r="A63" s="139" t="s">
        <v>71</v>
      </c>
      <c r="B63" s="140">
        <v>43459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Overcap Tool</vt:lpstr>
      <vt:lpstr>Date Calculator</vt:lpstr>
      <vt:lpstr>Revision Tracker</vt:lpstr>
      <vt:lpstr>Holidays</vt:lpstr>
      <vt:lpstr>'Overcap Tool'!Print_Titles</vt:lpstr>
    </vt:vector>
  </TitlesOfParts>
  <Company>DCF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DCF</dc:creator>
  <cp:lastModifiedBy>Dusenbury-Diane</cp:lastModifiedBy>
  <cp:lastPrinted>2014-04-17T17:23:27Z</cp:lastPrinted>
  <dcterms:created xsi:type="dcterms:W3CDTF">2006-12-19T20:36:58Z</dcterms:created>
  <dcterms:modified xsi:type="dcterms:W3CDTF">2015-05-29T17:56:30Z</dcterms:modified>
</cp:coreProperties>
</file>