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 yWindow="48" windowWidth="15480" windowHeight="9096" tabRatio="352" activeTab="1"/>
  </bookViews>
  <sheets>
    <sheet name="Provider and Sample Info" sheetId="9" r:id="rId1"/>
    <sheet name="Tool" sheetId="3" r:id="rId2"/>
    <sheet name="RevisionTracker" sheetId="13" r:id="rId3"/>
  </sheets>
  <definedNames>
    <definedName name="_xlnm.Print_Titles" localSheetId="1">Tool!$1:$16</definedName>
  </definedNames>
  <calcPr calcId="125725"/>
</workbook>
</file>

<file path=xl/calcChain.xml><?xml version="1.0" encoding="utf-8"?>
<calcChain xmlns="http://schemas.openxmlformats.org/spreadsheetml/2006/main">
  <c r="E8" i="3"/>
  <c r="F8"/>
  <c r="G8"/>
  <c r="H8"/>
  <c r="I8"/>
  <c r="J8"/>
  <c r="K8"/>
  <c r="L8"/>
  <c r="M8"/>
  <c r="E9"/>
  <c r="F9"/>
  <c r="G9"/>
  <c r="H9"/>
  <c r="I9"/>
  <c r="J9"/>
  <c r="K9"/>
  <c r="L9"/>
  <c r="M9"/>
  <c r="E10"/>
  <c r="F10"/>
  <c r="G10"/>
  <c r="H10"/>
  <c r="I10"/>
  <c r="J10"/>
  <c r="K10"/>
  <c r="L10"/>
  <c r="M10"/>
  <c r="E11"/>
  <c r="F11"/>
  <c r="G11"/>
  <c r="H11"/>
  <c r="I11"/>
  <c r="J11"/>
  <c r="K11"/>
  <c r="L11"/>
  <c r="M11"/>
  <c r="D9"/>
  <c r="D10"/>
  <c r="D11"/>
  <c r="D8"/>
  <c r="A11"/>
  <c r="A10"/>
  <c r="A9"/>
  <c r="A8"/>
  <c r="E17"/>
  <c r="F17"/>
  <c r="G17"/>
  <c r="H17"/>
  <c r="I17"/>
  <c r="J17"/>
  <c r="K17"/>
  <c r="L17"/>
  <c r="M17"/>
  <c r="D17"/>
  <c r="C29" i="9"/>
  <c r="D29"/>
  <c r="E29"/>
  <c r="F29"/>
  <c r="G29"/>
  <c r="H29"/>
  <c r="I29"/>
  <c r="J29"/>
  <c r="K29"/>
  <c r="B29"/>
  <c r="E41" i="3"/>
  <c r="F41"/>
  <c r="G41"/>
  <c r="H41"/>
  <c r="I41"/>
  <c r="J41"/>
  <c r="K41"/>
  <c r="L41"/>
  <c r="M41"/>
  <c r="E39"/>
  <c r="F39"/>
  <c r="G39"/>
  <c r="H39"/>
  <c r="I39"/>
  <c r="J39"/>
  <c r="K39"/>
  <c r="L39"/>
  <c r="M39"/>
  <c r="D41"/>
  <c r="D39"/>
  <c r="I5"/>
  <c r="I3"/>
  <c r="I4"/>
  <c r="I2"/>
  <c r="A3"/>
  <c r="G22" i="9"/>
  <c r="G24" s="1"/>
  <c r="H22"/>
  <c r="H24" s="1"/>
  <c r="I22"/>
  <c r="I28" s="1"/>
  <c r="J22"/>
  <c r="K22"/>
  <c r="K24" s="1"/>
  <c r="G23"/>
  <c r="H23"/>
  <c r="I23"/>
  <c r="J23"/>
  <c r="K23"/>
  <c r="G25"/>
  <c r="H25"/>
  <c r="I25"/>
  <c r="J25"/>
  <c r="K25"/>
  <c r="G26"/>
  <c r="H26"/>
  <c r="I26"/>
  <c r="J26"/>
  <c r="K26"/>
  <c r="H28"/>
  <c r="M16" i="3"/>
  <c r="M15"/>
  <c r="M14"/>
  <c r="M13"/>
  <c r="M12"/>
  <c r="L16"/>
  <c r="L15"/>
  <c r="L14"/>
  <c r="L13"/>
  <c r="L12"/>
  <c r="K16"/>
  <c r="K15"/>
  <c r="K14"/>
  <c r="K13"/>
  <c r="K12"/>
  <c r="J16"/>
  <c r="J15"/>
  <c r="J14"/>
  <c r="J13"/>
  <c r="J12"/>
  <c r="I16"/>
  <c r="I15"/>
  <c r="I14"/>
  <c r="I13"/>
  <c r="I12"/>
  <c r="A2"/>
  <c r="F22" i="9"/>
  <c r="F28" s="1"/>
  <c r="E22"/>
  <c r="E28" s="1"/>
  <c r="D22"/>
  <c r="D28" s="1"/>
  <c r="C22"/>
  <c r="C28" s="1"/>
  <c r="B22"/>
  <c r="B28" s="1"/>
  <c r="E12" i="3"/>
  <c r="F12"/>
  <c r="G12"/>
  <c r="H12"/>
  <c r="C23" i="9"/>
  <c r="E13" i="3"/>
  <c r="D23" i="9"/>
  <c r="F13" i="3"/>
  <c r="E23" i="9"/>
  <c r="E27" s="1"/>
  <c r="G13" i="3"/>
  <c r="F23" i="9"/>
  <c r="H13" i="3"/>
  <c r="C25" i="9"/>
  <c r="E14" i="3"/>
  <c r="D25" i="9"/>
  <c r="F14" i="3"/>
  <c r="E25" i="9"/>
  <c r="G14" i="3"/>
  <c r="F25" i="9"/>
  <c r="H14" i="3"/>
  <c r="C26" i="9"/>
  <c r="E15" i="3"/>
  <c r="D26" i="9"/>
  <c r="F15" i="3"/>
  <c r="E26" i="9"/>
  <c r="G15" i="3"/>
  <c r="F26" i="9"/>
  <c r="H15" i="3"/>
  <c r="E16"/>
  <c r="F16"/>
  <c r="G16"/>
  <c r="H16"/>
  <c r="B26" i="9"/>
  <c r="D15" i="3" s="1"/>
  <c r="B25" i="9"/>
  <c r="D14" i="3" s="1"/>
  <c r="B23" i="9"/>
  <c r="D12" i="3"/>
  <c r="F5"/>
  <c r="D3"/>
  <c r="D2"/>
  <c r="D16" l="1"/>
  <c r="B27" i="9"/>
  <c r="F24"/>
  <c r="I27"/>
  <c r="J27"/>
  <c r="C24"/>
  <c r="E24"/>
  <c r="B24"/>
  <c r="D13" i="3" s="1"/>
  <c r="F27" i="9"/>
  <c r="H27"/>
  <c r="I24"/>
  <c r="C27"/>
  <c r="D24"/>
  <c r="J28"/>
  <c r="K27"/>
  <c r="G27"/>
  <c r="J24"/>
  <c r="D27"/>
  <c r="K28"/>
  <c r="G28"/>
</calcChain>
</file>

<file path=xl/comments1.xml><?xml version="1.0" encoding="utf-8"?>
<comments xmlns="http://schemas.openxmlformats.org/spreadsheetml/2006/main">
  <authors>
    <author>Dusenbury-Diane</author>
    <author>Staff Member</author>
  </authors>
  <commentList>
    <comment ref="A4" authorId="0">
      <text>
        <r>
          <rPr>
            <sz val="8"/>
            <color indexed="81"/>
            <rFont val="Tahoma"/>
          </rPr>
          <t>Correct tool?
Most current version?
Contract driven references are correct?
Tool is tailored to scope?</t>
        </r>
      </text>
    </comment>
    <comment ref="C7" authorId="1">
      <text>
        <r>
          <rPr>
            <sz val="8"/>
            <color indexed="81"/>
            <rFont val="Tahoma"/>
            <family val="2"/>
          </rPr>
          <t>D=Document
I = Interview
O = Observation</t>
        </r>
      </text>
    </comment>
    <comment ref="D7" authorId="1">
      <text>
        <r>
          <rPr>
            <sz val="8"/>
            <color indexed="81"/>
            <rFont val="Tahoma"/>
            <family val="2"/>
          </rPr>
          <t xml:space="preserve">Y = Yes
N = No
U = Unsure
X = N/A
</t>
        </r>
      </text>
    </comment>
    <comment ref="E7" authorId="1">
      <text>
        <r>
          <rPr>
            <sz val="8"/>
            <color indexed="81"/>
            <rFont val="Tahoma"/>
            <family val="2"/>
          </rPr>
          <t xml:space="preserve">Y = Yes
N = No
U = Unsure
X = N/A
</t>
        </r>
      </text>
    </comment>
    <comment ref="F7" authorId="1">
      <text>
        <r>
          <rPr>
            <sz val="8"/>
            <color indexed="81"/>
            <rFont val="Tahoma"/>
            <family val="2"/>
          </rPr>
          <t xml:space="preserve">Y = Yes
N = No
U = Unsure
X = N/A
</t>
        </r>
      </text>
    </comment>
    <comment ref="G7" authorId="1">
      <text>
        <r>
          <rPr>
            <sz val="8"/>
            <color indexed="81"/>
            <rFont val="Tahoma"/>
            <family val="2"/>
          </rPr>
          <t xml:space="preserve">Y = Yes
N = No
U = Unsure
X = N/A
</t>
        </r>
      </text>
    </comment>
    <comment ref="H7" authorId="1">
      <text>
        <r>
          <rPr>
            <sz val="8"/>
            <color indexed="81"/>
            <rFont val="Tahoma"/>
            <family val="2"/>
          </rPr>
          <t xml:space="preserve">Y = Yes
N = No
U = Unsure
X = N/A
</t>
        </r>
      </text>
    </comment>
    <comment ref="I7" authorId="1">
      <text>
        <r>
          <rPr>
            <sz val="8"/>
            <color indexed="81"/>
            <rFont val="Tahoma"/>
            <family val="2"/>
          </rPr>
          <t xml:space="preserve">Y = Yes
N = No
U = Unsure
X = N/A
</t>
        </r>
      </text>
    </comment>
    <comment ref="J7" authorId="1">
      <text>
        <r>
          <rPr>
            <sz val="8"/>
            <color indexed="81"/>
            <rFont val="Tahoma"/>
            <family val="2"/>
          </rPr>
          <t xml:space="preserve">Y = Yes
N = No
U = Unsure
X = N/A
</t>
        </r>
      </text>
    </comment>
    <comment ref="K7" authorId="1">
      <text>
        <r>
          <rPr>
            <sz val="8"/>
            <color indexed="81"/>
            <rFont val="Tahoma"/>
            <family val="2"/>
          </rPr>
          <t xml:space="preserve">Y = Yes
N = No
U = Unsure
X = N/A
</t>
        </r>
      </text>
    </comment>
    <comment ref="L7" authorId="1">
      <text>
        <r>
          <rPr>
            <sz val="8"/>
            <color indexed="81"/>
            <rFont val="Tahoma"/>
            <family val="2"/>
          </rPr>
          <t xml:space="preserve">Y = Yes
N = No
U = Unsure
X = N/A
</t>
        </r>
      </text>
    </comment>
    <comment ref="M7" authorId="1">
      <text>
        <r>
          <rPr>
            <sz val="8"/>
            <color indexed="81"/>
            <rFont val="Tahoma"/>
            <family val="2"/>
          </rPr>
          <t xml:space="preserve">Y = Yes
N = No
U = Unsure
X = N/A
</t>
        </r>
      </text>
    </comment>
    <comment ref="A20" authorId="0">
      <text>
        <r>
          <rPr>
            <sz val="9"/>
            <color indexed="81"/>
            <rFont val="Tahoma"/>
            <family val="2"/>
          </rPr>
          <t>(I) Adjudicatory Order is follow up doc. indicating the student was placed in fc.
(II) Dispositional Order if place in fc.
(III) JR if order indicates adudicated dependent and placed in fc.
(IV) A Criminal Justice Information System (CJIS) if it includes adjudication date and date placed in fc.
One of these documents is required for RTI in 65C-31.006(3)(a)2.b., F.A.C.</t>
        </r>
      </text>
    </comment>
    <comment ref="A21" authorId="0">
      <text>
        <r>
          <rPr>
            <sz val="9"/>
            <color indexed="81"/>
            <rFont val="Tahoma"/>
            <family val="2"/>
          </rPr>
          <t xml:space="preserve">(I) Judicial Review Order or other Court Order if the order indicates that the student was living in foster care on his or her 18th birthday. The JR Social Study Report is acceptable.
(II) An Integrated Child Welfare Services Information System (ICWSIS) printout showing child in placement on 18th birthday if other supporting documentation such as orders are in the file verifying that the child was in custody of the department.
One of these documents is required in the file if the child was living in foster care or SIL at the 18th birthday by 65C-31.006(3)(a)2.c., F.A.C.
</t>
        </r>
      </text>
    </comment>
    <comment ref="A22" authorId="0">
      <text>
        <r>
          <rPr>
            <sz val="9"/>
            <color indexed="81"/>
            <rFont val="Tahoma"/>
            <family val="2"/>
          </rPr>
          <t>(I) An Integrated Child Welfare Services Information System (ICWSIS) printout providing at least six months of residing in licensed care prior to the students 18th birthday if other supporting documentation such as orders are in the file verifying that the child was in custody of the department
(II) A Statewide Automated Child Welfare Information System printout showing six months of licensed placement
One of these documents is required if the child was living in foster care before 18th birthday by 65C-31.006(3)(a)2.d., F.A.C.</t>
        </r>
      </text>
    </comment>
    <comment ref="A23" authorId="0">
      <text>
        <r>
          <rPr>
            <sz val="8"/>
            <color indexed="81"/>
            <rFont val="Tahoma"/>
            <family val="2"/>
          </rPr>
          <t xml:space="preserve">In general this definition is used for determining state tuition at state universities and means child was a resident of FL for 12 months and not just for the purpose of being a university student.
</t>
        </r>
      </text>
    </comment>
    <comment ref="A26" authorId="0">
      <text>
        <r>
          <rPr>
            <sz val="8"/>
            <color indexed="81"/>
            <rFont val="Tahoma"/>
            <family val="2"/>
          </rPr>
          <t>Enrollment means full time enrollment as defined by the institution. Enrollment may be part time if the student has a documented disability meeting ADA requirements.</t>
        </r>
      </text>
    </comment>
    <comment ref="A48" authorId="0">
      <text>
        <r>
          <rPr>
            <sz val="8"/>
            <color indexed="81"/>
            <rFont val="Tahoma"/>
            <family val="2"/>
          </rPr>
          <t xml:space="preserve">Note that grants and scholarships are typically not available for high school completion programs but earnings should be considered.
</t>
        </r>
      </text>
    </comment>
  </commentList>
</comments>
</file>

<file path=xl/sharedStrings.xml><?xml version="1.0" encoding="utf-8"?>
<sst xmlns="http://schemas.openxmlformats.org/spreadsheetml/2006/main" count="186" uniqueCount="148">
  <si>
    <t>Authority</t>
  </si>
  <si>
    <t>Source</t>
  </si>
  <si>
    <t>Child 1</t>
  </si>
  <si>
    <t>Child 2</t>
  </si>
  <si>
    <t>Child 3</t>
  </si>
  <si>
    <t>Child 4</t>
  </si>
  <si>
    <t>Child 5</t>
  </si>
  <si>
    <t xml:space="preserve">Review Files As Of:  </t>
  </si>
  <si>
    <t>Child 6</t>
  </si>
  <si>
    <t>Child 7</t>
  </si>
  <si>
    <t>Child 8</t>
  </si>
  <si>
    <t>Child 9</t>
  </si>
  <si>
    <t>Child 10</t>
  </si>
  <si>
    <t>Below enter the actual date of the record review, or enter the last date of the review period.</t>
  </si>
  <si>
    <t>This date will be used to calculate children's ages and the length of time since removal.</t>
  </si>
  <si>
    <t>409.1451(5)(b)2.d., F.S.
65C-31.004(1)(a)6., F.A.C.</t>
  </si>
  <si>
    <t>Initial RTI Application Requirement</t>
  </si>
  <si>
    <t>Is an RTI Scholarship Application completed and signed by the student, reviewing authority and approval authority?</t>
  </si>
  <si>
    <t>65C-31.004(1), F.A.C.</t>
  </si>
  <si>
    <t>409.1451(5)(b)3., F.S.</t>
  </si>
  <si>
    <t>65C-31.006(3)(a)3.b., F.A.C.</t>
  </si>
  <si>
    <t>RTI Renewal Application Requirement</t>
  </si>
  <si>
    <t>65C-31.006(3)(b)1., F.A.C.</t>
  </si>
  <si>
    <t>For Initial RTI Application, Renewal, and Reinstatement</t>
  </si>
  <si>
    <t>409.1451(5)(b)4., F.S.
65C-31.004(4), F.A.C.</t>
  </si>
  <si>
    <t>409.1451(5)(b)4., F.S.
65C-31.004(4)(b), F.A.C.</t>
  </si>
  <si>
    <t>409.1451(5)(b)1., F.S..</t>
  </si>
  <si>
    <t>65C-31.004(5), F.A.C.</t>
  </si>
  <si>
    <t>RTI Documentation Requirements</t>
  </si>
  <si>
    <t>Did the case file contain chronological entries of contacts made?</t>
  </si>
  <si>
    <t>65C-31.006(3)(a)1.b., F.A.C.</t>
  </si>
  <si>
    <t>Is there a log of financial disbursements?</t>
  </si>
  <si>
    <t>65C-31.006(3)(a)1.d., F.A.C.</t>
  </si>
  <si>
    <t>Reinstatement</t>
  </si>
  <si>
    <t>65C-31.006(3)( c)1., F.A.C.</t>
  </si>
  <si>
    <t>Eligibility:</t>
  </si>
  <si>
    <t xml:space="preserve">Has the young adult applied for any other grants and scholarships for which he or she may qualify and did the provider assist the young adult in the application process?
</t>
  </si>
  <si>
    <t>Was the entire RTI award payment being made to the recipient? If not, is there a request in writing from the youth for an alternative distribution?</t>
  </si>
  <si>
    <t>Documentation of Education Requirements</t>
  </si>
  <si>
    <t>At the end of each semester did the student provide a report card showing completion of classes registered for previously?  A copy is to be placed in the case file.</t>
  </si>
  <si>
    <t>At the end of each semester did the student provide an enrollment form or letter from the educational institution showing full-time enrollment for the following semester?  A copy is to be placed in the case file.</t>
  </si>
  <si>
    <t>409.1451(5)(b)6.i., F.S. and 65C-31.004(2), F.A.C.</t>
  </si>
  <si>
    <t>Did the provider evaluate and renew each award annually during the 90-day period before the young adult's birthday?
N/A if the youth has not had a birthday since beginning RTI benefits.</t>
  </si>
  <si>
    <t>If the award was renewed, did the young adult meet eligibility for the most recent renewal by completing full time attendance as defined by the educational institution during the prior award period?  
N/A for a young adult who meets the requirements of s. 1009.41 by having a documented disability meeting ADA requirements</t>
  </si>
  <si>
    <t>Did the young adult make the initial application for the award prior to his or her 21st birthday?</t>
  </si>
  <si>
    <t xml:space="preserve">If the award was renewed, did the young adult meet eligibility for the most recent renewal by maintaining appropriate progress as required by the educational institution during the prior award period?
If the young adult's progress is insufficient to renew the scholarship at any time during the eligibility period, the young adult may restore eligibility by improving his or her progress to the required level.  </t>
  </si>
  <si>
    <t>409.1451(5)(b)6.i., F.S.
65C-31.004(2)(a), F.A.C.</t>
  </si>
  <si>
    <t>409.1451(5)(b)6.i., F.S.
65C-31.004(2)(b), F.A.C.</t>
  </si>
  <si>
    <t>Is an RTI Renewal Checklist, CF-FSP 5296, completed and signed by the student, reviewing authority, and approval authority?</t>
  </si>
  <si>
    <t>Was an assessment of the funding needs of the young adult completed to determine the amount of the award? 
This is required for the initial award.</t>
  </si>
  <si>
    <t>Did the assessment of funding needs consider living and educational costs?</t>
  </si>
  <si>
    <t>409.1451(5)(b)4., F.S. and 65C-31.004(4)(a), F.A.C.</t>
  </si>
  <si>
    <t>COMPLETE INFORMATION ON THE "PROVIDER AND SAMPLE INFO" SHEET TO POPULATE CHILD CALCULATIONS AND TOOL HEADERS.</t>
  </si>
  <si>
    <t>409.1451(5)(b)2.a., F.S. and 65C-31.004(1)(a)2.a., F.A.C.</t>
  </si>
  <si>
    <t>409.1451(5)(b)2.a., F.S. and 65C-31.004(1)(a)3., F.A.C.
For adoption 65C-31.004(1)(b)</t>
  </si>
  <si>
    <t>409.1451(5)(b)2.a. and b., F.S. and 65C-31.004(1)(a), F.A.C.
For Adoption 65C-31.004(1)(b)</t>
  </si>
  <si>
    <t>Is there documentation in the case file that the child spent at least six months living in foster care before reaching his or her 18th birthday, or if placed with a dependency guardian or adopted through the department spent at least six months living in foster care immediately prior to the adoption/placement?
See comment for acceptable documentation of six months in foster care prior to 18th birthday.  There is no specific documentation requirement for the adoption situation.</t>
  </si>
  <si>
    <t>409.1451(5)(b)2.c., F.S. and 65C-31.004(1)(a)5., F.A.C.</t>
  </si>
  <si>
    <t>65C-31.004(1)(a), F.A.C.</t>
  </si>
  <si>
    <t>409.1451(5)(b)2., F.S. and 65C-31.004(1)(a) and (b), F.A.C.</t>
  </si>
  <si>
    <t>65C-31.006(3)(a)3.a., F.A.C.
65C-31.004(1)(c) 1.b., F.A.C. for initial application</t>
  </si>
  <si>
    <t>65C-31.006(3)(a)3.d.(I), F.A.C.</t>
  </si>
  <si>
    <t>65C-31.006(3)(a)3.d.(II), F.A.C.</t>
  </si>
  <si>
    <t xml:space="preserve">Did the assessment of funding needs consider other grants, scholarships, waivers, earnings, and other income?
</t>
  </si>
  <si>
    <t>Number months since birthday</t>
  </si>
  <si>
    <t>Date that is 90 days prior to last birthday for renewals</t>
  </si>
  <si>
    <t>Calculated Date: 90 Days Prior to Most Recent Birthday</t>
  </si>
  <si>
    <t>Youth Date of Birth</t>
  </si>
  <si>
    <t>Calculated:  Youth's Age in Years</t>
  </si>
  <si>
    <t>Calculated:  Youth's Age in Months</t>
  </si>
  <si>
    <t>Youth's Age at Time of Review</t>
  </si>
  <si>
    <t>Date of Youth's 18th Birthday</t>
  </si>
  <si>
    <t>Last Day Before Youth's 21st Birthday</t>
  </si>
  <si>
    <t>Youth Name</t>
  </si>
  <si>
    <t>Youth's Birthdate</t>
  </si>
  <si>
    <t>Last Date before Youth's 21st Birthday</t>
  </si>
  <si>
    <t xml:space="preserve">Have payments of $1,256.00 or less per month been made? </t>
  </si>
  <si>
    <t>Client Contact</t>
  </si>
  <si>
    <t>Is there documentation the child is a resident of Florida as defined in s. 1009.40?  
(Acceptable documentation is a Florida driver's license or ID card, copy of an electric bill, a copy of a lease, a copy of a school enrollment form, a copy of an RTI check, etc.)</t>
  </si>
  <si>
    <t>Did the case file contain documentation that the frequency of contacts between the young adult and the services worker was determined through consultation between the young adult and the IL services worker?</t>
  </si>
  <si>
    <r>
      <t xml:space="preserve">Is full-time enrollment by the student in university, college or community college documented by placement in the case file of at least one of the following documents? 
(I) A current enrollment form or letter from the institution clearly showing the student enrolled for at least 12 credit hours.
(II) If the student is enrolled fewer than 12 hours, a current enrollment form or letter from the institution stating that the student is enrolled full-time.
</t>
    </r>
    <r>
      <rPr>
        <b/>
        <sz val="10"/>
        <color indexed="8"/>
        <rFont val="Arial"/>
        <family val="2"/>
      </rPr>
      <t>(N/A if not university or college student or ADA exception)</t>
    </r>
  </si>
  <si>
    <t>Is there documentation in the case file/FSFN that the youth was living in licensed foster care or in subsidized independent living at the time of his or her 18th birthday, or was adopted or placed with dependency guardian through the Department after reaching age 16?  
(See comment for acceptable documentation of living in foster care to 18th birthday.  There is no specific documentation requirement for the adoption situation.)</t>
  </si>
  <si>
    <t>Is there documentation in the case file/FSFN that the youth was formerly a dependent child, under Chapter 39?  
(See comment for acceptable documentation.)</t>
  </si>
  <si>
    <r>
      <t xml:space="preserve">Did the extent of the award only provide for the difference between the living and educational needs determined by the assessment and what the young adult is receiving from other grants and scholarships?
</t>
    </r>
    <r>
      <rPr>
        <b/>
        <sz val="10"/>
        <rFont val="Arial"/>
        <family val="2"/>
      </rPr>
      <t>Federal Requirements</t>
    </r>
    <r>
      <rPr>
        <sz val="10"/>
        <rFont val="Arial"/>
        <family val="2"/>
      </rPr>
      <t xml:space="preserve">: </t>
    </r>
    <r>
      <rPr>
        <b/>
        <sz val="10"/>
        <rFont val="Arial"/>
        <family val="2"/>
      </rPr>
      <t>The total amount of educational assistance to the young adult shall not exceed the young adult's cost of attendance.</t>
    </r>
  </si>
  <si>
    <t>Based on all of the above questions, is the young adult receiving services eligible for RTI?
Must be Yes for all questions.</t>
  </si>
  <si>
    <t>Pre-Site QA Check (LastName/Date):</t>
  </si>
  <si>
    <t>Post-Site QA Check (LastName/Date):</t>
  </si>
  <si>
    <t>Road to Independence (18-22) Sample</t>
  </si>
  <si>
    <t>Complete the white cells below and in the sample tables.  For more than ten children in a sample, start a new file.</t>
  </si>
  <si>
    <t>Date</t>
  </si>
  <si>
    <t>Employee</t>
  </si>
  <si>
    <t>Description of Revision</t>
  </si>
  <si>
    <t>Date Approved</t>
  </si>
  <si>
    <t>Diane Dusenbury</t>
  </si>
  <si>
    <t>Added Revision Tracker sheet.  Added fields for pre-site and post-site tools QA, but the processes around tools QA are not fully developed so for now this may be filled out only as a test of procedures.  Added protections to prevent accidental changes to formulas.</t>
  </si>
  <si>
    <t>This worksheet is locked to prevent accidental changes to formulas.</t>
  </si>
  <si>
    <t>Please do not unprotect it unless you know what you are doing.</t>
  </si>
  <si>
    <t>The password is DCF.</t>
  </si>
  <si>
    <t>D</t>
  </si>
  <si>
    <t xml:space="preserve">Road to Independence (18-22) Monitoring Tool </t>
  </si>
  <si>
    <t>Does provider have its own procedure?</t>
  </si>
  <si>
    <t>If yes, date of procedure review by COU:</t>
  </si>
  <si>
    <t>Was the tool modified to address procedure?</t>
  </si>
  <si>
    <t>Provider has own policy?</t>
  </si>
  <si>
    <t>Date of policy review:</t>
  </si>
  <si>
    <t>Tool was modified?</t>
  </si>
  <si>
    <t>Did the policy meet requirements of law and rules?</t>
  </si>
  <si>
    <t>Policy meets laws and rules?</t>
  </si>
  <si>
    <t>IF NO - THIS IS A FINDING.</t>
  </si>
  <si>
    <t>Removed year from tool.  Added new questions on sample page, appear at top of tool also - Does provider have its own procedures?  Date of review of procedure?  Did procedure meet laws/rules?  Was tool modified?</t>
  </si>
  <si>
    <t xml:space="preserve">Provider Name: </t>
  </si>
  <si>
    <t xml:space="preserve">Contract Number: </t>
  </si>
  <si>
    <t xml:space="preserve">COU Team Member: </t>
  </si>
  <si>
    <t xml:space="preserve">Site Visit Date: </t>
  </si>
  <si>
    <t>If calculation is desired, enter the date of renewal if it was earlier than 90 days prior to the birthday.</t>
  </si>
  <si>
    <t>If calculation is desired, enter the date of renewal if it was after the birthday.</t>
  </si>
  <si>
    <t xml:space="preserve">In addition, does the young adult meet full time enrollment standards in at least one of the following scenarios:
- Enrolled in an accredited high school
- Enrolled or admitted to a post secondary educational institution
- Enrolled  in an accredited adult educational program with a goal of a high school diploma or its equivalent? </t>
  </si>
  <si>
    <t>2013-178, L.O.F. (Laws of Florida)</t>
  </si>
  <si>
    <t>Note: Statutory and Rule References are Requirements in Place prior to passage of 2013-178, L.O.F., which ended the RTI program.  Existing participants as of 1/1/2014 are "grandfathered" in and may remain in the program until they are not eligible.</t>
  </si>
  <si>
    <t>If the young adult was in RTI on January 1, 2014 or later, was the young adult already in the program on December 31, 2013 and has been continuously in RTI since then?  Mark No for any new applications or reinstatements beginning Jan 1 2014.  Mark X for N/A if the young adult left the RTI program before Jan 1 2014.</t>
  </si>
  <si>
    <r>
      <t xml:space="preserve">Is full-time enrollment by the student in vocational school, high school or GED program documented by placement in the case file of an enrollment form or letter from the school that states that he or she is a full-time student? 
</t>
    </r>
    <r>
      <rPr>
        <b/>
        <sz val="10"/>
        <color indexed="8"/>
        <rFont val="Arial"/>
        <family val="2"/>
      </rPr>
      <t>(N/A if not this type of student or ADA exception)</t>
    </r>
  </si>
  <si>
    <t>Calculation - # calendar days the renewal was early.  Negative number = on time.</t>
  </si>
  <si>
    <t>Calculation - # calendar days the renewal was late.  Negative number = on time.</t>
  </si>
  <si>
    <t>Termination</t>
  </si>
  <si>
    <t>Date of the Youth's 23rd Birthday</t>
  </si>
  <si>
    <t>Date of Youth's 23rd Birthday</t>
  </si>
  <si>
    <r>
      <t xml:space="preserve">If the student applied for reinstatement, is the completed form “Road to Independence Scholarship and/or Education Training Vouchers (ETV) Funds Reinstatement Application”, CF-FSP 5297, September 2005, in the file, and was it signed by the student, reviewing authority, and approval authority?
</t>
    </r>
    <r>
      <rPr>
        <b/>
        <sz val="10"/>
        <color rgb="FFFF0000"/>
        <rFont val="Arial"/>
        <family val="2"/>
      </rPr>
      <t>No new reinstatements may be made beginning 1/1/2014.</t>
    </r>
  </si>
  <si>
    <t>RTI payments were not made to a young adult after the child's 23rd birthday OR payments were not made after a young adult earned a bachelor's degree or earned more than two post-secondary diplomas, certificates, or credentials OR payments were not made if the young adult was terminated from the program early due to nonattendance or non state residency.</t>
  </si>
  <si>
    <t>409.1451(5)(b)6.h. and 6.j., F.S.</t>
  </si>
  <si>
    <t>Modified tool to add optional fields for calculating lateness.  Also added language and tool items to monitor for no new participants or reinstatements after 1/1/2014, and that payments are terminated for children upon reaching 23 or upon completion of education program.</t>
  </si>
  <si>
    <t>Unit</t>
  </si>
  <si>
    <t>Case Name</t>
  </si>
  <si>
    <t>Case ID</t>
  </si>
  <si>
    <t>Fully Met?
1</t>
  </si>
  <si>
    <t>Fully Met?
2</t>
  </si>
  <si>
    <t>Fully Met?
3</t>
  </si>
  <si>
    <t>Fully Met?
4</t>
  </si>
  <si>
    <t>Fully Met?
5</t>
  </si>
  <si>
    <t>Fully Met?
6</t>
  </si>
  <si>
    <t>Fully Met?
7</t>
  </si>
  <si>
    <t>Fully Met?
8</t>
  </si>
  <si>
    <t>Fully Met?
9</t>
  </si>
  <si>
    <t>Fully Met?
10</t>
  </si>
  <si>
    <t>Date of Tool Revision: 1/30/2014</t>
  </si>
  <si>
    <t>Does the case file contain documentation showing that the case worker and young adult were in contact at the frequency they determined?</t>
  </si>
  <si>
    <t>Added new rows to the demographic section of the tool.  Also added new question - did the young adult and caseworker have contact as frequency as determined they would?</t>
  </si>
  <si>
    <t>65C-31.002(2)( a), F.A.C.</t>
  </si>
  <si>
    <t>65C-31.002(2)( e), F.A.C.</t>
  </si>
</sst>
</file>

<file path=xl/styles.xml><?xml version="1.0" encoding="utf-8"?>
<styleSheet xmlns="http://schemas.openxmlformats.org/spreadsheetml/2006/main">
  <fonts count="25">
    <font>
      <sz val="10"/>
      <name val="Arial"/>
    </font>
    <font>
      <sz val="10"/>
      <name val="Arial"/>
    </font>
    <font>
      <b/>
      <sz val="10"/>
      <name val="Arial"/>
      <family val="2"/>
    </font>
    <font>
      <sz val="14"/>
      <name val="Arial"/>
      <family val="2"/>
    </font>
    <font>
      <sz val="8"/>
      <name val="Arial"/>
      <family val="2"/>
    </font>
    <font>
      <sz val="10"/>
      <name val="Arial"/>
      <family val="2"/>
    </font>
    <font>
      <b/>
      <i/>
      <sz val="10"/>
      <color indexed="60"/>
      <name val="Arial"/>
      <family val="2"/>
    </font>
    <font>
      <sz val="8"/>
      <color indexed="81"/>
      <name val="Tahoma"/>
    </font>
    <font>
      <u/>
      <sz val="10"/>
      <name val="Arial"/>
    </font>
    <font>
      <sz val="8"/>
      <name val="Arial"/>
    </font>
    <font>
      <b/>
      <sz val="12"/>
      <name val="Arial"/>
      <family val="2"/>
    </font>
    <font>
      <sz val="9"/>
      <name val="Arial"/>
      <family val="2"/>
    </font>
    <font>
      <sz val="10"/>
      <color indexed="8"/>
      <name val="Arial"/>
      <family val="2"/>
    </font>
    <font>
      <sz val="8"/>
      <color indexed="81"/>
      <name val="Tahoma"/>
      <family val="2"/>
    </font>
    <font>
      <sz val="9"/>
      <color indexed="81"/>
      <name val="Tahoma"/>
      <family val="2"/>
    </font>
    <font>
      <b/>
      <sz val="8"/>
      <name val="Arial"/>
      <family val="2"/>
    </font>
    <font>
      <b/>
      <sz val="10"/>
      <color indexed="8"/>
      <name val="Arial"/>
      <family val="2"/>
    </font>
    <font>
      <b/>
      <sz val="10"/>
      <color indexed="23"/>
      <name val="Arial"/>
      <family val="2"/>
    </font>
    <font>
      <b/>
      <i/>
      <sz val="14"/>
      <color indexed="10"/>
      <name val="Arial"/>
      <family val="2"/>
    </font>
    <font>
      <b/>
      <i/>
      <sz val="14"/>
      <color indexed="60"/>
      <name val="Arial"/>
      <family val="2"/>
    </font>
    <font>
      <b/>
      <sz val="14"/>
      <name val="Arial"/>
      <family val="2"/>
    </font>
    <font>
      <u/>
      <sz val="10"/>
      <name val="Arial"/>
      <family val="2"/>
    </font>
    <font>
      <b/>
      <sz val="10"/>
      <color rgb="FFFF0000"/>
      <name val="Arial"/>
      <family val="2"/>
    </font>
    <font>
      <b/>
      <sz val="10"/>
      <color theme="0"/>
      <name val="Arial"/>
      <family val="2"/>
    </font>
    <font>
      <b/>
      <sz val="9"/>
      <color theme="0"/>
      <name val="Arial"/>
      <family val="2"/>
    </font>
  </fonts>
  <fills count="13">
    <fill>
      <patternFill patternType="none"/>
    </fill>
    <fill>
      <patternFill patternType="gray125"/>
    </fill>
    <fill>
      <patternFill patternType="solid">
        <fgColor indexed="13"/>
        <bgColor indexed="64"/>
      </patternFill>
    </fill>
    <fill>
      <patternFill patternType="solid">
        <fgColor indexed="55"/>
        <bgColor indexed="64"/>
      </patternFill>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46"/>
        <bgColor indexed="64"/>
      </patternFill>
    </fill>
    <fill>
      <patternFill patternType="solid">
        <fgColor indexed="41"/>
        <bgColor indexed="64"/>
      </patternFill>
    </fill>
    <fill>
      <patternFill patternType="solid">
        <fgColor rgb="FFFFFF00"/>
        <bgColor indexed="64"/>
      </patternFill>
    </fill>
    <fill>
      <patternFill patternType="solid">
        <fgColor theme="9" tint="0.79998168889431442"/>
        <bgColor indexed="64"/>
      </patternFill>
    </fill>
    <fill>
      <patternFill patternType="solid">
        <fgColor rgb="FF92D050"/>
        <bgColor indexed="64"/>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13">
    <xf numFmtId="0" fontId="0" fillId="0" borderId="0" xfId="0"/>
    <xf numFmtId="0" fontId="0" fillId="2" borderId="0" xfId="0" applyFill="1" applyAlignment="1">
      <alignment vertical="top"/>
    </xf>
    <xf numFmtId="0" fontId="0" fillId="2" borderId="0" xfId="0" applyFill="1" applyAlignment="1">
      <alignment horizontal="center" vertical="top"/>
    </xf>
    <xf numFmtId="0" fontId="0" fillId="3" borderId="0" xfId="0" applyFill="1" applyAlignment="1">
      <alignment vertical="top"/>
    </xf>
    <xf numFmtId="0" fontId="0" fillId="0" borderId="0" xfId="0" applyAlignment="1">
      <alignment vertical="top"/>
    </xf>
    <xf numFmtId="0" fontId="0" fillId="3" borderId="0" xfId="0" applyFill="1" applyAlignment="1">
      <alignment horizontal="center" vertical="top"/>
    </xf>
    <xf numFmtId="0" fontId="1" fillId="2" borderId="0" xfId="0" applyFont="1" applyFill="1" applyBorder="1" applyAlignment="1">
      <alignment vertical="top"/>
    </xf>
    <xf numFmtId="0" fontId="1" fillId="3" borderId="0" xfId="0" applyFont="1" applyFill="1" applyBorder="1" applyAlignment="1">
      <alignment vertical="top"/>
    </xf>
    <xf numFmtId="0" fontId="10" fillId="4" borderId="1" xfId="0" applyFont="1" applyFill="1" applyBorder="1" applyAlignment="1">
      <alignment vertical="top"/>
    </xf>
    <xf numFmtId="0" fontId="0" fillId="4" borderId="1" xfId="0" applyFill="1" applyBorder="1" applyAlignment="1">
      <alignment horizontal="center" vertical="top"/>
    </xf>
    <xf numFmtId="0" fontId="2" fillId="4" borderId="1" xfId="0" applyFont="1" applyFill="1" applyBorder="1" applyAlignment="1">
      <alignment vertical="top"/>
    </xf>
    <xf numFmtId="0" fontId="1" fillId="4" borderId="1" xfId="0" applyFont="1" applyFill="1" applyBorder="1" applyAlignment="1">
      <alignment vertical="top"/>
    </xf>
    <xf numFmtId="0" fontId="0" fillId="3" borderId="1" xfId="0" applyFill="1" applyBorder="1" applyAlignment="1">
      <alignment horizontal="center" vertical="top"/>
    </xf>
    <xf numFmtId="14" fontId="0" fillId="3" borderId="1" xfId="0" applyNumberFormat="1" applyFill="1" applyBorder="1" applyAlignment="1">
      <alignment horizontal="center" vertical="top"/>
    </xf>
    <xf numFmtId="0" fontId="0" fillId="0" borderId="0" xfId="0" applyAlignment="1">
      <alignment wrapText="1"/>
    </xf>
    <xf numFmtId="14" fontId="0" fillId="0" borderId="0" xfId="0" applyNumberFormat="1" applyAlignment="1">
      <alignment wrapText="1"/>
    </xf>
    <xf numFmtId="0" fontId="0" fillId="0" borderId="0" xfId="0" applyNumberFormat="1" applyAlignment="1">
      <alignment wrapText="1"/>
    </xf>
    <xf numFmtId="0" fontId="3" fillId="5" borderId="0" xfId="0" applyFont="1" applyFill="1" applyAlignment="1" applyProtection="1">
      <alignment horizontal="centerContinuous" vertical="top"/>
      <protection locked="0"/>
    </xf>
    <xf numFmtId="0" fontId="0" fillId="5" borderId="0" xfId="0" applyFill="1" applyAlignment="1" applyProtection="1">
      <alignment horizontal="centerContinuous" vertical="top"/>
      <protection locked="0"/>
    </xf>
    <xf numFmtId="0" fontId="0" fillId="0" borderId="0" xfId="0" applyFill="1" applyAlignment="1" applyProtection="1">
      <alignment vertical="top"/>
      <protection locked="0"/>
    </xf>
    <xf numFmtId="0" fontId="17" fillId="5" borderId="3" xfId="0" applyFont="1" applyFill="1" applyBorder="1" applyAlignment="1" applyProtection="1">
      <alignment horizontal="left" vertical="top"/>
      <protection locked="0"/>
    </xf>
    <xf numFmtId="0" fontId="6" fillId="5" borderId="0" xfId="0" applyFont="1" applyFill="1" applyAlignment="1" applyProtection="1">
      <alignment horizontal="left" vertical="top"/>
      <protection locked="0"/>
    </xf>
    <xf numFmtId="9" fontId="2" fillId="5" borderId="0" xfId="1" applyFont="1" applyFill="1" applyBorder="1" applyAlignment="1" applyProtection="1">
      <alignment horizontal="center" vertical="top"/>
      <protection locked="0"/>
    </xf>
    <xf numFmtId="0" fontId="6" fillId="5" borderId="0" xfId="0" applyFont="1" applyFill="1" applyAlignment="1" applyProtection="1">
      <alignment horizontal="right" vertical="top"/>
      <protection locked="0"/>
    </xf>
    <xf numFmtId="0" fontId="18" fillId="5" borderId="0" xfId="0" applyFont="1" applyFill="1" applyAlignment="1" applyProtection="1">
      <alignment horizontal="left" vertical="top"/>
      <protection locked="0"/>
    </xf>
    <xf numFmtId="0" fontId="19" fillId="5" borderId="0" xfId="0" applyFont="1" applyFill="1" applyAlignment="1" applyProtection="1">
      <alignment horizontal="left" vertical="top"/>
      <protection locked="0"/>
    </xf>
    <xf numFmtId="9" fontId="20" fillId="5" borderId="0" xfId="1" applyFont="1" applyFill="1" applyBorder="1" applyAlignment="1" applyProtection="1">
      <alignment horizontal="center" vertical="top"/>
      <protection locked="0"/>
    </xf>
    <xf numFmtId="0" fontId="3" fillId="0" borderId="0" xfId="0" applyFont="1" applyFill="1" applyAlignment="1" applyProtection="1">
      <alignment vertical="top"/>
      <protection locked="0"/>
    </xf>
    <xf numFmtId="0" fontId="5" fillId="4" borderId="1" xfId="0" applyFont="1" applyFill="1" applyBorder="1" applyAlignment="1" applyProtection="1">
      <alignment vertical="top" wrapText="1"/>
      <protection locked="0"/>
    </xf>
    <xf numFmtId="0" fontId="5" fillId="6" borderId="1" xfId="0" applyFont="1" applyFill="1" applyBorder="1" applyAlignment="1" applyProtection="1">
      <alignment horizontal="center" vertical="top" textRotation="90" wrapText="1"/>
      <protection locked="0"/>
    </xf>
    <xf numFmtId="0" fontId="5" fillId="6" borderId="1" xfId="0" applyFont="1" applyFill="1" applyBorder="1" applyAlignment="1" applyProtection="1">
      <alignment horizontal="center" vertical="top" wrapText="1"/>
      <protection locked="0"/>
    </xf>
    <xf numFmtId="0" fontId="5" fillId="0" borderId="0" xfId="0" applyFont="1" applyAlignment="1" applyProtection="1">
      <alignment vertical="top" wrapText="1"/>
      <protection locked="0"/>
    </xf>
    <xf numFmtId="0" fontId="2" fillId="7" borderId="4" xfId="0" applyFont="1" applyFill="1" applyBorder="1" applyAlignment="1" applyProtection="1">
      <alignment horizontal="left" vertical="top" wrapText="1"/>
      <protection locked="0"/>
    </xf>
    <xf numFmtId="0" fontId="2" fillId="7" borderId="3" xfId="0" applyFont="1" applyFill="1" applyBorder="1" applyAlignment="1" applyProtection="1">
      <alignment horizontal="centerContinuous" vertical="top" wrapText="1"/>
      <protection locked="0"/>
    </xf>
    <xf numFmtId="0" fontId="2" fillId="7" borderId="5" xfId="0" applyFont="1" applyFill="1" applyBorder="1" applyAlignment="1" applyProtection="1">
      <alignment horizontal="centerContinuous" vertical="top" wrapText="1"/>
      <protection locked="0"/>
    </xf>
    <xf numFmtId="0" fontId="0" fillId="0" borderId="0" xfId="0" applyBorder="1" applyAlignment="1" applyProtection="1">
      <alignment vertical="top" wrapText="1"/>
      <protection locked="0"/>
    </xf>
    <xf numFmtId="0" fontId="0" fillId="0" borderId="0" xfId="0" applyAlignment="1" applyProtection="1">
      <alignment vertical="top" wrapText="1"/>
      <protection locked="0"/>
    </xf>
    <xf numFmtId="0" fontId="0" fillId="0" borderId="0" xfId="0" applyAlignment="1" applyProtection="1">
      <alignment horizontal="center" vertical="top" wrapText="1"/>
      <protection locked="0"/>
    </xf>
    <xf numFmtId="0" fontId="0" fillId="0" borderId="0" xfId="0" applyBorder="1" applyAlignment="1" applyProtection="1">
      <alignment horizontal="center" vertical="top" wrapText="1"/>
      <protection locked="0"/>
    </xf>
    <xf numFmtId="0" fontId="15" fillId="7" borderId="3" xfId="0" applyFont="1" applyFill="1" applyBorder="1" applyAlignment="1" applyProtection="1">
      <alignment horizontal="right" vertical="top" wrapText="1"/>
      <protection locked="0"/>
    </xf>
    <xf numFmtId="0" fontId="2" fillId="7" borderId="3" xfId="0" applyFont="1" applyFill="1" applyBorder="1" applyAlignment="1" applyProtection="1">
      <alignment horizontal="center" vertical="top" wrapText="1"/>
      <protection locked="0"/>
    </xf>
    <xf numFmtId="0" fontId="2" fillId="7" borderId="5" xfId="0" applyFont="1" applyFill="1" applyBorder="1" applyAlignment="1" applyProtection="1">
      <alignment horizontal="center" vertical="top" wrapText="1"/>
      <protection locked="0"/>
    </xf>
    <xf numFmtId="0" fontId="15" fillId="7" borderId="3" xfId="0" applyFont="1" applyFill="1" applyBorder="1" applyAlignment="1" applyProtection="1">
      <alignment horizontal="centerContinuous" vertical="top" wrapText="1"/>
      <protection locked="0"/>
    </xf>
    <xf numFmtId="0" fontId="8" fillId="7" borderId="0" xfId="0" applyFont="1" applyFill="1" applyBorder="1" applyAlignment="1" applyProtection="1">
      <alignment vertical="top"/>
      <protection locked="0"/>
    </xf>
    <xf numFmtId="0" fontId="5" fillId="7" borderId="6" xfId="0" applyFont="1" applyFill="1" applyBorder="1" applyAlignment="1" applyProtection="1">
      <alignment horizontal="left" vertical="top"/>
      <protection locked="0"/>
    </xf>
    <xf numFmtId="0" fontId="8" fillId="7" borderId="7" xfId="0" applyFont="1" applyFill="1" applyBorder="1" applyAlignment="1" applyProtection="1">
      <alignment vertical="top"/>
      <protection locked="0"/>
    </xf>
    <xf numFmtId="0" fontId="8" fillId="7" borderId="8" xfId="0" applyFont="1" applyFill="1" applyBorder="1" applyAlignment="1" applyProtection="1">
      <alignment vertical="top"/>
      <protection locked="0"/>
    </xf>
    <xf numFmtId="0" fontId="5" fillId="7" borderId="9" xfId="0" applyFont="1" applyFill="1" applyBorder="1" applyAlignment="1" applyProtection="1">
      <alignment horizontal="left" vertical="top"/>
      <protection locked="0"/>
    </xf>
    <xf numFmtId="0" fontId="8" fillId="7" borderId="10" xfId="0" applyFont="1" applyFill="1" applyBorder="1" applyAlignment="1" applyProtection="1">
      <alignment vertical="top"/>
      <protection locked="0"/>
    </xf>
    <xf numFmtId="9" fontId="5" fillId="7" borderId="11" xfId="1" applyFont="1" applyFill="1" applyBorder="1" applyAlignment="1" applyProtection="1">
      <alignment horizontal="left" vertical="top"/>
      <protection locked="0"/>
    </xf>
    <xf numFmtId="9" fontId="2" fillId="7" borderId="2" xfId="1" applyFont="1" applyFill="1" applyBorder="1" applyAlignment="1" applyProtection="1">
      <alignment horizontal="center" vertical="top"/>
      <protection locked="0"/>
    </xf>
    <xf numFmtId="9" fontId="2" fillId="7" borderId="12" xfId="1" applyFont="1" applyFill="1" applyBorder="1" applyAlignment="1" applyProtection="1">
      <alignment horizontal="center" vertical="top"/>
      <protection locked="0"/>
    </xf>
    <xf numFmtId="0" fontId="0" fillId="0" borderId="2" xfId="0" applyFill="1" applyBorder="1" applyAlignment="1" applyProtection="1">
      <alignment vertical="top"/>
      <protection locked="0"/>
    </xf>
    <xf numFmtId="0" fontId="0" fillId="0" borderId="3" xfId="0" applyFill="1" applyBorder="1" applyAlignment="1" applyProtection="1">
      <alignment vertical="top"/>
      <protection locked="0"/>
    </xf>
    <xf numFmtId="14" fontId="1" fillId="5" borderId="0" xfId="0" applyNumberFormat="1" applyFont="1" applyFill="1" applyBorder="1" applyAlignment="1" applyProtection="1">
      <alignment vertical="top"/>
      <protection locked="0"/>
    </xf>
    <xf numFmtId="0" fontId="0" fillId="5" borderId="1" xfId="0" applyFill="1" applyBorder="1" applyAlignment="1" applyProtection="1">
      <alignment horizontal="center" vertical="top"/>
      <protection locked="0"/>
    </xf>
    <xf numFmtId="0" fontId="5" fillId="5" borderId="1" xfId="0" applyFont="1" applyFill="1" applyBorder="1" applyAlignment="1" applyProtection="1">
      <alignment horizontal="center" vertical="top"/>
      <protection locked="0"/>
    </xf>
    <xf numFmtId="14" fontId="0" fillId="5" borderId="1" xfId="0" applyNumberFormat="1" applyFill="1" applyBorder="1" applyAlignment="1" applyProtection="1">
      <alignment horizontal="center" vertical="top"/>
      <protection locked="0"/>
    </xf>
    <xf numFmtId="0" fontId="0" fillId="5" borderId="2" xfId="0" applyFill="1" applyBorder="1" applyAlignment="1" applyProtection="1">
      <alignment vertical="top"/>
    </xf>
    <xf numFmtId="0" fontId="0" fillId="5" borderId="0" xfId="0" applyFill="1" applyAlignment="1" applyProtection="1">
      <alignment horizontal="center" vertical="top"/>
    </xf>
    <xf numFmtId="0" fontId="1" fillId="5" borderId="2" xfId="0" applyFont="1" applyFill="1" applyBorder="1" applyAlignment="1" applyProtection="1">
      <alignment vertical="top"/>
    </xf>
    <xf numFmtId="0" fontId="8" fillId="5" borderId="2" xfId="0" applyFont="1" applyFill="1" applyBorder="1" applyAlignment="1" applyProtection="1">
      <alignment vertical="top"/>
    </xf>
    <xf numFmtId="0" fontId="8" fillId="5" borderId="0" xfId="0" applyFont="1" applyFill="1" applyBorder="1" applyAlignment="1" applyProtection="1">
      <alignment vertical="top"/>
    </xf>
    <xf numFmtId="0" fontId="5" fillId="7" borderId="6" xfId="0" applyFont="1" applyFill="1" applyBorder="1" applyAlignment="1" applyProtection="1">
      <alignment horizontal="left" vertical="top"/>
    </xf>
    <xf numFmtId="0" fontId="8" fillId="7" borderId="7" xfId="0" applyFont="1" applyFill="1" applyBorder="1" applyAlignment="1" applyProtection="1">
      <alignment vertical="top"/>
    </xf>
    <xf numFmtId="0" fontId="8" fillId="7" borderId="8" xfId="0" applyFont="1" applyFill="1" applyBorder="1" applyAlignment="1" applyProtection="1">
      <alignment vertical="top"/>
    </xf>
    <xf numFmtId="0" fontId="0" fillId="0" borderId="0" xfId="0" applyFill="1" applyAlignment="1" applyProtection="1">
      <alignment vertical="top"/>
    </xf>
    <xf numFmtId="0" fontId="0" fillId="5" borderId="3" xfId="0" applyFill="1" applyBorder="1" applyAlignment="1" applyProtection="1">
      <alignment vertical="top"/>
    </xf>
    <xf numFmtId="0" fontId="8" fillId="5" borderId="3" xfId="0" applyFont="1" applyFill="1" applyBorder="1" applyAlignment="1" applyProtection="1">
      <alignment vertical="top"/>
    </xf>
    <xf numFmtId="0" fontId="5" fillId="7" borderId="9" xfId="0" applyFont="1" applyFill="1" applyBorder="1" applyAlignment="1" applyProtection="1">
      <alignment horizontal="left" vertical="top"/>
    </xf>
    <xf numFmtId="0" fontId="8" fillId="7" borderId="0" xfId="0" applyFont="1" applyFill="1" applyBorder="1" applyAlignment="1" applyProtection="1">
      <alignment vertical="top"/>
    </xf>
    <xf numFmtId="0" fontId="8" fillId="7" borderId="10" xfId="0" applyFont="1" applyFill="1" applyBorder="1" applyAlignment="1" applyProtection="1">
      <alignment vertical="top"/>
    </xf>
    <xf numFmtId="0" fontId="5" fillId="4" borderId="1" xfId="0" applyFont="1" applyFill="1" applyBorder="1" applyAlignment="1" applyProtection="1">
      <alignment vertical="top" wrapText="1"/>
    </xf>
    <xf numFmtId="0" fontId="5" fillId="6" borderId="1" xfId="0" applyFont="1" applyFill="1" applyBorder="1" applyAlignment="1" applyProtection="1">
      <alignment horizontal="center" vertical="top" textRotation="90" wrapText="1"/>
    </xf>
    <xf numFmtId="0" fontId="11" fillId="6" borderId="1" xfId="0" applyFont="1" applyFill="1" applyBorder="1" applyAlignment="1" applyProtection="1">
      <alignment horizontal="center" vertical="top" wrapText="1"/>
    </xf>
    <xf numFmtId="0" fontId="5" fillId="0" borderId="0" xfId="0" applyFont="1" applyAlignment="1" applyProtection="1">
      <alignment vertical="top" wrapText="1"/>
    </xf>
    <xf numFmtId="14" fontId="11" fillId="6" borderId="1" xfId="0" applyNumberFormat="1" applyFont="1" applyFill="1" applyBorder="1" applyAlignment="1" applyProtection="1">
      <alignment horizontal="center" vertical="top" wrapText="1"/>
    </xf>
    <xf numFmtId="14" fontId="2" fillId="8" borderId="1" xfId="1" applyNumberFormat="1" applyFont="1" applyFill="1" applyBorder="1" applyAlignment="1" applyProtection="1">
      <alignment horizontal="center" vertical="top"/>
    </xf>
    <xf numFmtId="0" fontId="5" fillId="0" borderId="1" xfId="0" applyFont="1" applyFill="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0" fillId="0" borderId="1" xfId="0" applyBorder="1" applyAlignment="1" applyProtection="1">
      <alignment vertical="top" wrapText="1"/>
      <protection locked="0"/>
    </xf>
    <xf numFmtId="0" fontId="0" fillId="0" borderId="1" xfId="0" applyBorder="1" applyAlignment="1" applyProtection="1">
      <alignment horizontal="center" vertical="top" wrapText="1"/>
      <protection locked="0"/>
    </xf>
    <xf numFmtId="0" fontId="4" fillId="0" borderId="1" xfId="0" applyFont="1" applyBorder="1" applyAlignment="1" applyProtection="1">
      <alignment horizontal="left" vertical="top" wrapText="1"/>
      <protection locked="0"/>
    </xf>
    <xf numFmtId="0" fontId="12" fillId="0" borderId="1" xfId="0" applyFont="1" applyFill="1" applyBorder="1" applyAlignment="1" applyProtection="1">
      <alignment horizontal="left" vertical="top" wrapText="1"/>
      <protection locked="0"/>
    </xf>
    <xf numFmtId="0" fontId="5" fillId="0" borderId="1" xfId="0" applyFont="1" applyBorder="1" applyAlignment="1" applyProtection="1">
      <alignment vertical="top" wrapText="1"/>
      <protection locked="0"/>
    </xf>
    <xf numFmtId="0" fontId="0" fillId="9" borderId="3" xfId="0" applyFill="1" applyBorder="1" applyAlignment="1"/>
    <xf numFmtId="0" fontId="21" fillId="9" borderId="3" xfId="0" applyFont="1" applyFill="1" applyBorder="1" applyAlignment="1"/>
    <xf numFmtId="0" fontId="5" fillId="9" borderId="3" xfId="0" applyFont="1" applyFill="1" applyBorder="1" applyAlignment="1"/>
    <xf numFmtId="9" fontId="2" fillId="9" borderId="3" xfId="1" applyFont="1" applyFill="1" applyBorder="1" applyAlignment="1">
      <alignment horizontal="center"/>
    </xf>
    <xf numFmtId="0" fontId="5" fillId="5" borderId="3" xfId="0" applyFont="1" applyFill="1" applyBorder="1" applyAlignment="1" applyProtection="1">
      <protection locked="0"/>
    </xf>
    <xf numFmtId="0" fontId="3" fillId="5" borderId="0" xfId="0" applyFont="1" applyFill="1" applyAlignment="1" applyProtection="1">
      <alignment horizontal="left" vertical="top"/>
      <protection locked="0"/>
    </xf>
    <xf numFmtId="0" fontId="5" fillId="5" borderId="0" xfId="0" applyFont="1" applyFill="1" applyBorder="1" applyAlignment="1" applyProtection="1">
      <alignment vertical="top"/>
    </xf>
    <xf numFmtId="0" fontId="5" fillId="5" borderId="0" xfId="0" applyFont="1" applyFill="1" applyBorder="1" applyAlignment="1" applyProtection="1">
      <alignment horizontal="right" vertical="top"/>
    </xf>
    <xf numFmtId="0" fontId="2" fillId="3" borderId="0" xfId="0" applyFont="1" applyFill="1" applyAlignment="1">
      <alignment vertical="top"/>
    </xf>
    <xf numFmtId="0" fontId="5" fillId="0" borderId="0" xfId="0" applyFont="1" applyAlignment="1">
      <alignment wrapText="1"/>
    </xf>
    <xf numFmtId="0" fontId="0" fillId="5" borderId="2" xfId="0" applyFill="1" applyBorder="1" applyAlignment="1" applyProtection="1">
      <alignment vertical="top"/>
      <protection locked="0"/>
    </xf>
    <xf numFmtId="0" fontId="0" fillId="5" borderId="7" xfId="0" applyFill="1" applyBorder="1" applyAlignment="1" applyProtection="1">
      <alignment vertical="top"/>
      <protection locked="0"/>
    </xf>
    <xf numFmtId="14" fontId="5" fillId="5" borderId="3" xfId="0" applyNumberFormat="1" applyFont="1" applyFill="1" applyBorder="1" applyAlignment="1" applyProtection="1">
      <protection locked="0"/>
    </xf>
    <xf numFmtId="0" fontId="5" fillId="10" borderId="1" xfId="0" applyFont="1" applyFill="1" applyBorder="1" applyAlignment="1" applyProtection="1">
      <alignment horizontal="left" vertical="top" wrapText="1"/>
      <protection locked="0"/>
    </xf>
    <xf numFmtId="0" fontId="4" fillId="10" borderId="1" xfId="0" applyFont="1" applyFill="1" applyBorder="1" applyAlignment="1" applyProtection="1">
      <alignment horizontal="left" vertical="top" wrapText="1"/>
      <protection locked="0"/>
    </xf>
    <xf numFmtId="0" fontId="0" fillId="10" borderId="1" xfId="0" applyFill="1" applyBorder="1" applyAlignment="1" applyProtection="1">
      <alignment vertical="top" wrapText="1"/>
      <protection locked="0"/>
    </xf>
    <xf numFmtId="0" fontId="0" fillId="10" borderId="1" xfId="0" applyFill="1" applyBorder="1" applyAlignment="1" applyProtection="1">
      <alignment horizontal="center" vertical="top" wrapText="1"/>
      <protection locked="0"/>
    </xf>
    <xf numFmtId="0" fontId="2" fillId="11" borderId="1" xfId="0" applyFont="1" applyFill="1" applyBorder="1" applyAlignment="1" applyProtection="1">
      <alignment horizontal="left" vertical="top" wrapText="1"/>
      <protection locked="0"/>
    </xf>
    <xf numFmtId="0" fontId="15" fillId="11" borderId="1" xfId="0" applyFont="1" applyFill="1" applyBorder="1" applyAlignment="1" applyProtection="1">
      <alignment horizontal="left" vertical="top" wrapText="1"/>
      <protection locked="0"/>
    </xf>
    <xf numFmtId="0" fontId="2" fillId="11" borderId="1" xfId="0" applyFont="1" applyFill="1" applyBorder="1" applyAlignment="1" applyProtection="1">
      <alignment vertical="top" wrapText="1"/>
      <protection locked="0"/>
    </xf>
    <xf numFmtId="14" fontId="0" fillId="10" borderId="1" xfId="0" applyNumberFormat="1" applyFill="1" applyBorder="1" applyAlignment="1" applyProtection="1">
      <alignment horizontal="center" vertical="top" wrapText="1"/>
      <protection locked="0"/>
    </xf>
    <xf numFmtId="0" fontId="2" fillId="11" borderId="1" xfId="0" applyFont="1" applyFill="1" applyBorder="1" applyAlignment="1" applyProtection="1">
      <alignment horizontal="center" vertical="top" wrapText="1"/>
    </xf>
    <xf numFmtId="0" fontId="23" fillId="12" borderId="4" xfId="0" applyFont="1" applyFill="1" applyBorder="1" applyAlignment="1" applyProtection="1">
      <alignment horizontal="left" vertical="center"/>
    </xf>
    <xf numFmtId="0" fontId="23" fillId="12" borderId="3" xfId="0" applyFont="1" applyFill="1" applyBorder="1" applyAlignment="1" applyProtection="1">
      <alignment horizontal="left" vertical="center"/>
    </xf>
    <xf numFmtId="0" fontId="23" fillId="12" borderId="3" xfId="0" applyFont="1" applyFill="1" applyBorder="1" applyAlignment="1" applyProtection="1">
      <alignment horizontal="left" vertical="center" textRotation="90"/>
    </xf>
    <xf numFmtId="14" fontId="24" fillId="12" borderId="3" xfId="0" applyNumberFormat="1" applyFont="1" applyFill="1" applyBorder="1" applyAlignment="1" applyProtection="1">
      <alignment horizontal="left" vertical="center"/>
    </xf>
    <xf numFmtId="14" fontId="24" fillId="12" borderId="5" xfId="0" applyNumberFormat="1" applyFont="1" applyFill="1" applyBorder="1" applyAlignment="1" applyProtection="1">
      <alignment horizontal="left" vertical="center"/>
    </xf>
    <xf numFmtId="0" fontId="0" fillId="4" borderId="1" xfId="0" applyFill="1" applyBorder="1" applyAlignment="1">
      <alignment vertical="top"/>
    </xf>
  </cellXfs>
  <cellStyles count="2">
    <cellStyle name="Normal" xfId="0" builtinId="0"/>
    <cellStyle name="Percent" xfId="1" builtinId="5"/>
  </cellStyles>
  <dxfs count="6">
    <dxf>
      <font>
        <b/>
        <i val="0"/>
        <color indexed="9"/>
      </font>
      <fill>
        <patternFill>
          <bgColor indexed="10"/>
        </patternFill>
      </fill>
    </dxf>
    <dxf>
      <font>
        <color indexed="63"/>
      </font>
      <fill>
        <patternFill>
          <bgColor indexed="55"/>
        </patternFill>
      </fill>
    </dxf>
    <dxf>
      <font>
        <b/>
        <i val="0"/>
      </font>
      <fill>
        <patternFill>
          <bgColor indexed="13"/>
        </patternFill>
      </fill>
    </dxf>
    <dxf>
      <font>
        <b/>
        <i val="0"/>
        <color indexed="9"/>
      </font>
      <fill>
        <patternFill>
          <bgColor indexed="10"/>
        </patternFill>
      </fill>
    </dxf>
    <dxf>
      <font>
        <color indexed="63"/>
      </font>
      <fill>
        <patternFill>
          <bgColor indexed="55"/>
        </patternFill>
      </fill>
    </dxf>
    <dxf>
      <font>
        <b/>
        <i val="0"/>
      </font>
      <fill>
        <patternFill>
          <bgColor indexed="1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85725</xdr:colOff>
      <xdr:row>6</xdr:row>
      <xdr:rowOff>76200</xdr:rowOff>
    </xdr:from>
    <xdr:ext cx="1274708" cy="234167"/>
    <xdr:sp macro="" textlink="">
      <xdr:nvSpPr>
        <xdr:cNvPr id="1032" name="Text Box 8"/>
        <xdr:cNvSpPr txBox="1">
          <a:spLocks noChangeArrowheads="1"/>
        </xdr:cNvSpPr>
      </xdr:nvSpPr>
      <xdr:spPr bwMode="auto">
        <a:xfrm>
          <a:off x="85725" y="1187450"/>
          <a:ext cx="1274708"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Requirements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L29"/>
  <sheetViews>
    <sheetView zoomScale="85" zoomScaleNormal="100" zoomScaleSheetLayoutView="100" workbookViewId="0">
      <pane xSplit="1" ySplit="16" topLeftCell="B17" activePane="bottomRight" state="frozen"/>
      <selection pane="topRight" activeCell="B1" sqref="B1"/>
      <selection pane="bottomLeft" activeCell="A17" sqref="A17"/>
      <selection pane="bottomRight" activeCell="A4" sqref="A4"/>
    </sheetView>
  </sheetViews>
  <sheetFormatPr defaultColWidth="9.109375" defaultRowHeight="13.2"/>
  <cols>
    <col min="1" max="1" width="48.5546875" style="3" customWidth="1"/>
    <col min="2" max="4" width="13.6640625" style="5" customWidth="1"/>
    <col min="5" max="5" width="14.6640625" style="5" customWidth="1"/>
    <col min="6" max="6" width="13.6640625" style="5" customWidth="1"/>
    <col min="7" max="11" width="13.6640625" style="3" customWidth="1"/>
    <col min="12" max="12" width="9.109375" style="3"/>
    <col min="13" max="16384" width="9.109375" style="4"/>
  </cols>
  <sheetData>
    <row r="1" spans="1:11">
      <c r="A1" s="1" t="s">
        <v>88</v>
      </c>
      <c r="B1" s="2"/>
      <c r="C1" s="2"/>
      <c r="D1" s="2"/>
      <c r="E1" s="2"/>
      <c r="F1" s="2"/>
    </row>
    <row r="4" spans="1:11">
      <c r="A4" s="52" t="s">
        <v>110</v>
      </c>
      <c r="C4" s="85" t="s">
        <v>100</v>
      </c>
      <c r="D4" s="86"/>
      <c r="E4" s="87"/>
      <c r="F4" s="89"/>
    </row>
    <row r="5" spans="1:11">
      <c r="A5" s="53" t="s">
        <v>111</v>
      </c>
      <c r="C5" s="85" t="s">
        <v>101</v>
      </c>
      <c r="D5" s="86"/>
      <c r="E5" s="87"/>
      <c r="F5" s="97"/>
    </row>
    <row r="6" spans="1:11">
      <c r="A6" s="95" t="s">
        <v>112</v>
      </c>
      <c r="C6" s="87" t="s">
        <v>106</v>
      </c>
      <c r="D6" s="88"/>
      <c r="E6" s="88"/>
      <c r="F6" s="89"/>
      <c r="G6" s="93" t="s">
        <v>108</v>
      </c>
    </row>
    <row r="7" spans="1:11">
      <c r="A7" s="96" t="s">
        <v>113</v>
      </c>
      <c r="C7" s="85" t="s">
        <v>102</v>
      </c>
      <c r="D7" s="88"/>
      <c r="E7" s="88"/>
      <c r="F7" s="89"/>
    </row>
    <row r="8" spans="1:11">
      <c r="A8" s="7"/>
    </row>
    <row r="10" spans="1:11">
      <c r="A10" s="6" t="s">
        <v>13</v>
      </c>
      <c r="B10" s="2"/>
      <c r="C10" s="2"/>
      <c r="D10" s="2"/>
      <c r="E10" s="44" t="s">
        <v>95</v>
      </c>
      <c r="F10" s="45"/>
      <c r="G10" s="45"/>
      <c r="H10" s="46"/>
    </row>
    <row r="11" spans="1:11">
      <c r="A11" s="6" t="s">
        <v>14</v>
      </c>
      <c r="B11" s="2"/>
      <c r="C11" s="2"/>
      <c r="D11" s="2"/>
      <c r="E11" s="47" t="s">
        <v>96</v>
      </c>
      <c r="F11" s="43"/>
      <c r="G11" s="43"/>
      <c r="H11" s="48"/>
    </row>
    <row r="12" spans="1:11">
      <c r="A12" s="7"/>
      <c r="E12" s="49" t="s">
        <v>97</v>
      </c>
      <c r="F12" s="50"/>
      <c r="G12" s="50"/>
      <c r="H12" s="51"/>
    </row>
    <row r="13" spans="1:11">
      <c r="A13" s="54"/>
    </row>
    <row r="16" spans="1:11" ht="15.6">
      <c r="A16" s="8" t="s">
        <v>87</v>
      </c>
      <c r="B16" s="9" t="s">
        <v>2</v>
      </c>
      <c r="C16" s="9" t="s">
        <v>3</v>
      </c>
      <c r="D16" s="9" t="s">
        <v>4</v>
      </c>
      <c r="E16" s="9" t="s">
        <v>5</v>
      </c>
      <c r="F16" s="9" t="s">
        <v>6</v>
      </c>
      <c r="G16" s="9" t="s">
        <v>8</v>
      </c>
      <c r="H16" s="9" t="s">
        <v>9</v>
      </c>
      <c r="I16" s="9" t="s">
        <v>10</v>
      </c>
      <c r="J16" s="9" t="s">
        <v>11</v>
      </c>
      <c r="K16" s="9" t="s">
        <v>12</v>
      </c>
    </row>
    <row r="17" spans="1:11">
      <c r="A17" s="10" t="s">
        <v>130</v>
      </c>
      <c r="B17" s="55"/>
      <c r="C17" s="55"/>
      <c r="D17" s="55"/>
      <c r="E17" s="55"/>
      <c r="F17" s="56"/>
      <c r="G17" s="55"/>
      <c r="H17" s="55"/>
      <c r="I17" s="55"/>
      <c r="J17" s="55"/>
      <c r="K17" s="56"/>
    </row>
    <row r="18" spans="1:11">
      <c r="A18" s="10" t="s">
        <v>131</v>
      </c>
      <c r="B18" s="55"/>
      <c r="C18" s="55"/>
      <c r="D18" s="55"/>
      <c r="E18" s="55"/>
      <c r="F18" s="55"/>
      <c r="G18" s="55"/>
      <c r="H18" s="55"/>
      <c r="I18" s="55"/>
      <c r="J18" s="55"/>
      <c r="K18" s="55"/>
    </row>
    <row r="19" spans="1:11">
      <c r="A19" s="10" t="s">
        <v>132</v>
      </c>
      <c r="B19" s="55"/>
      <c r="C19" s="55"/>
      <c r="D19" s="55"/>
      <c r="E19" s="55"/>
      <c r="F19" s="55"/>
      <c r="G19" s="55"/>
      <c r="H19" s="55"/>
      <c r="I19" s="55"/>
      <c r="J19" s="55"/>
      <c r="K19" s="55"/>
    </row>
    <row r="20" spans="1:11">
      <c r="A20" s="10" t="s">
        <v>73</v>
      </c>
      <c r="B20" s="55"/>
      <c r="C20" s="55"/>
      <c r="D20" s="55"/>
      <c r="E20" s="55"/>
      <c r="F20" s="55"/>
      <c r="G20" s="55"/>
      <c r="H20" s="55"/>
      <c r="I20" s="55"/>
      <c r="J20" s="55"/>
      <c r="K20" s="55"/>
    </row>
    <row r="21" spans="1:11">
      <c r="A21" s="10" t="s">
        <v>67</v>
      </c>
      <c r="B21" s="57"/>
      <c r="C21" s="57"/>
      <c r="D21" s="57"/>
      <c r="E21" s="57"/>
      <c r="F21" s="57"/>
      <c r="G21" s="57"/>
      <c r="H21" s="57"/>
      <c r="I21" s="57"/>
      <c r="J21" s="57"/>
      <c r="K21" s="57"/>
    </row>
    <row r="22" spans="1:11">
      <c r="A22" s="11" t="s">
        <v>68</v>
      </c>
      <c r="B22" s="12">
        <f t="shared" ref="B22:K22" si="0">DATEDIF(B21,$A$13,"y")</f>
        <v>0</v>
      </c>
      <c r="C22" s="12">
        <f t="shared" si="0"/>
        <v>0</v>
      </c>
      <c r="D22" s="12">
        <f t="shared" si="0"/>
        <v>0</v>
      </c>
      <c r="E22" s="12">
        <f t="shared" si="0"/>
        <v>0</v>
      </c>
      <c r="F22" s="12">
        <f t="shared" si="0"/>
        <v>0</v>
      </c>
      <c r="G22" s="12">
        <f t="shared" si="0"/>
        <v>0</v>
      </c>
      <c r="H22" s="12">
        <f t="shared" si="0"/>
        <v>0</v>
      </c>
      <c r="I22" s="12">
        <f t="shared" si="0"/>
        <v>0</v>
      </c>
      <c r="J22" s="12">
        <f t="shared" si="0"/>
        <v>0</v>
      </c>
      <c r="K22" s="12">
        <f t="shared" si="0"/>
        <v>0</v>
      </c>
    </row>
    <row r="23" spans="1:11">
      <c r="A23" s="11" t="s">
        <v>69</v>
      </c>
      <c r="B23" s="12">
        <f t="shared" ref="B23:K23" si="1">DATEDIF(B21,$A$13,"m")</f>
        <v>0</v>
      </c>
      <c r="C23" s="12">
        <f t="shared" si="1"/>
        <v>0</v>
      </c>
      <c r="D23" s="12">
        <f t="shared" si="1"/>
        <v>0</v>
      </c>
      <c r="E23" s="12">
        <f t="shared" si="1"/>
        <v>0</v>
      </c>
      <c r="F23" s="12">
        <f t="shared" si="1"/>
        <v>0</v>
      </c>
      <c r="G23" s="12">
        <f t="shared" si="1"/>
        <v>0</v>
      </c>
      <c r="H23" s="12">
        <f t="shared" si="1"/>
        <v>0</v>
      </c>
      <c r="I23" s="12">
        <f t="shared" si="1"/>
        <v>0</v>
      </c>
      <c r="J23" s="12">
        <f t="shared" si="1"/>
        <v>0</v>
      </c>
      <c r="K23" s="12">
        <f t="shared" si="1"/>
        <v>0</v>
      </c>
    </row>
    <row r="24" spans="1:11">
      <c r="A24" s="11" t="s">
        <v>70</v>
      </c>
      <c r="B24" s="12" t="str">
        <f t="shared" ref="B24:K24" si="2">CONCATENATE(B22," yrs ",(B23-(B22*12))," mths")</f>
        <v>0 yrs 0 mths</v>
      </c>
      <c r="C24" s="12" t="str">
        <f t="shared" si="2"/>
        <v>0 yrs 0 mths</v>
      </c>
      <c r="D24" s="12" t="str">
        <f t="shared" si="2"/>
        <v>0 yrs 0 mths</v>
      </c>
      <c r="E24" s="12" t="str">
        <f t="shared" si="2"/>
        <v>0 yrs 0 mths</v>
      </c>
      <c r="F24" s="12" t="str">
        <f t="shared" si="2"/>
        <v>0 yrs 0 mths</v>
      </c>
      <c r="G24" s="12" t="str">
        <f t="shared" si="2"/>
        <v>0 yrs 0 mths</v>
      </c>
      <c r="H24" s="12" t="str">
        <f t="shared" si="2"/>
        <v>0 yrs 0 mths</v>
      </c>
      <c r="I24" s="12" t="str">
        <f t="shared" si="2"/>
        <v>0 yrs 0 mths</v>
      </c>
      <c r="J24" s="12" t="str">
        <f t="shared" si="2"/>
        <v>0 yrs 0 mths</v>
      </c>
      <c r="K24" s="12" t="str">
        <f t="shared" si="2"/>
        <v>0 yrs 0 mths</v>
      </c>
    </row>
    <row r="25" spans="1:11">
      <c r="A25" s="11" t="s">
        <v>71</v>
      </c>
      <c r="B25" s="13">
        <f t="shared" ref="B25:K25" si="3">DATE(YEAR(B21)+18,MONTH(B21),DAY(B21))</f>
        <v>6575</v>
      </c>
      <c r="C25" s="13">
        <f t="shared" si="3"/>
        <v>6575</v>
      </c>
      <c r="D25" s="13">
        <f t="shared" si="3"/>
        <v>6575</v>
      </c>
      <c r="E25" s="13">
        <f t="shared" si="3"/>
        <v>6575</v>
      </c>
      <c r="F25" s="13">
        <f t="shared" si="3"/>
        <v>6575</v>
      </c>
      <c r="G25" s="13">
        <f t="shared" si="3"/>
        <v>6575</v>
      </c>
      <c r="H25" s="13">
        <f t="shared" si="3"/>
        <v>6575</v>
      </c>
      <c r="I25" s="13">
        <f t="shared" si="3"/>
        <v>6575</v>
      </c>
      <c r="J25" s="13">
        <f t="shared" si="3"/>
        <v>6575</v>
      </c>
      <c r="K25" s="13">
        <f t="shared" si="3"/>
        <v>6575</v>
      </c>
    </row>
    <row r="26" spans="1:11">
      <c r="A26" s="11" t="s">
        <v>72</v>
      </c>
      <c r="B26" s="13">
        <f t="shared" ref="B26:K26" si="4">DATE(YEAR(B21)+21,MONTH(B21),DAY(B21)-1)</f>
        <v>7670</v>
      </c>
      <c r="C26" s="13">
        <f t="shared" si="4"/>
        <v>7670</v>
      </c>
      <c r="D26" s="13">
        <f t="shared" si="4"/>
        <v>7670</v>
      </c>
      <c r="E26" s="13">
        <f t="shared" si="4"/>
        <v>7670</v>
      </c>
      <c r="F26" s="13">
        <f t="shared" si="4"/>
        <v>7670</v>
      </c>
      <c r="G26" s="13">
        <f t="shared" si="4"/>
        <v>7670</v>
      </c>
      <c r="H26" s="13">
        <f t="shared" si="4"/>
        <v>7670</v>
      </c>
      <c r="I26" s="13">
        <f t="shared" si="4"/>
        <v>7670</v>
      </c>
      <c r="J26" s="13">
        <f t="shared" si="4"/>
        <v>7670</v>
      </c>
      <c r="K26" s="13">
        <f t="shared" si="4"/>
        <v>7670</v>
      </c>
    </row>
    <row r="27" spans="1:11">
      <c r="A27" s="11" t="s">
        <v>64</v>
      </c>
      <c r="B27" s="12">
        <f t="shared" ref="B27:K27" si="5">B23-(B22*12)</f>
        <v>0</v>
      </c>
      <c r="C27" s="12">
        <f t="shared" si="5"/>
        <v>0</v>
      </c>
      <c r="D27" s="12">
        <f t="shared" si="5"/>
        <v>0</v>
      </c>
      <c r="E27" s="12">
        <f t="shared" si="5"/>
        <v>0</v>
      </c>
      <c r="F27" s="12">
        <f t="shared" si="5"/>
        <v>0</v>
      </c>
      <c r="G27" s="12">
        <f t="shared" si="5"/>
        <v>0</v>
      </c>
      <c r="H27" s="12">
        <f t="shared" si="5"/>
        <v>0</v>
      </c>
      <c r="I27" s="12">
        <f t="shared" si="5"/>
        <v>0</v>
      </c>
      <c r="J27" s="12">
        <f t="shared" si="5"/>
        <v>0</v>
      </c>
      <c r="K27" s="12">
        <f t="shared" si="5"/>
        <v>0</v>
      </c>
    </row>
    <row r="28" spans="1:11">
      <c r="A28" s="11" t="s">
        <v>66</v>
      </c>
      <c r="B28" s="13" t="e">
        <f t="shared" ref="B28:K28" si="6">DATE(YEAR(B21)+B22,MONTH(B21),DAY(B21)-90)</f>
        <v>#NUM!</v>
      </c>
      <c r="C28" s="13" t="e">
        <f t="shared" si="6"/>
        <v>#NUM!</v>
      </c>
      <c r="D28" s="13" t="e">
        <f t="shared" si="6"/>
        <v>#NUM!</v>
      </c>
      <c r="E28" s="13" t="e">
        <f t="shared" si="6"/>
        <v>#NUM!</v>
      </c>
      <c r="F28" s="13" t="e">
        <f t="shared" si="6"/>
        <v>#NUM!</v>
      </c>
      <c r="G28" s="13" t="e">
        <f t="shared" si="6"/>
        <v>#NUM!</v>
      </c>
      <c r="H28" s="13" t="e">
        <f t="shared" si="6"/>
        <v>#NUM!</v>
      </c>
      <c r="I28" s="13" t="e">
        <f t="shared" si="6"/>
        <v>#NUM!</v>
      </c>
      <c r="J28" s="13" t="e">
        <f t="shared" si="6"/>
        <v>#NUM!</v>
      </c>
      <c r="K28" s="13" t="e">
        <f t="shared" si="6"/>
        <v>#NUM!</v>
      </c>
    </row>
    <row r="29" spans="1:11">
      <c r="A29" s="112" t="s">
        <v>125</v>
      </c>
      <c r="B29" s="13">
        <f>DATE(YEAR(B21)+23,MONTH(B21),DAY(B21))</f>
        <v>8401</v>
      </c>
      <c r="C29" s="13">
        <f t="shared" ref="C29:K29" si="7">DATE(YEAR(C21)+23,MONTH(C21),DAY(C21))</f>
        <v>8401</v>
      </c>
      <c r="D29" s="13">
        <f t="shared" si="7"/>
        <v>8401</v>
      </c>
      <c r="E29" s="13">
        <f t="shared" si="7"/>
        <v>8401</v>
      </c>
      <c r="F29" s="13">
        <f t="shared" si="7"/>
        <v>8401</v>
      </c>
      <c r="G29" s="13">
        <f t="shared" si="7"/>
        <v>8401</v>
      </c>
      <c r="H29" s="13">
        <f t="shared" si="7"/>
        <v>8401</v>
      </c>
      <c r="I29" s="13">
        <f t="shared" si="7"/>
        <v>8401</v>
      </c>
      <c r="J29" s="13">
        <f t="shared" si="7"/>
        <v>8401</v>
      </c>
      <c r="K29" s="13">
        <f t="shared" si="7"/>
        <v>8401</v>
      </c>
    </row>
  </sheetData>
  <sheetProtection password="CDFC" sheet="1" objects="1" scenarios="1" formatCells="0" formatColumns="0" formatRows="0" insertColumns="0" insertRows="0" deleteColumns="0" deleteRows="0"/>
  <phoneticPr fontId="9" type="noConversion"/>
  <conditionalFormatting sqref="E12:H12 D6:E7">
    <cfRule type="expression" dxfId="5" priority="7" stopIfTrue="1">
      <formula>LEFT(D6,1)="u"</formula>
    </cfRule>
    <cfRule type="expression" dxfId="4" priority="8" stopIfTrue="1">
      <formula>LEFT(D6,1)="x"</formula>
    </cfRule>
    <cfRule type="expression" dxfId="3" priority="9" stopIfTrue="1">
      <formula>LEFT(D6,1)="n"</formula>
    </cfRule>
  </conditionalFormatting>
  <pageMargins left="0.75" right="0.75" top="1" bottom="1" header="0.5" footer="0.5"/>
  <pageSetup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M84"/>
  <sheetViews>
    <sheetView tabSelected="1" zoomScale="90" zoomScaleNormal="90" zoomScaleSheetLayoutView="100" workbookViewId="0">
      <pane xSplit="3" ySplit="17" topLeftCell="D18" activePane="bottomRight" state="frozen"/>
      <selection pane="topRight" activeCell="D1" sqref="D1"/>
      <selection pane="bottomLeft" activeCell="A15" sqref="A15"/>
      <selection pane="bottomRight" activeCell="C6" sqref="C6"/>
    </sheetView>
  </sheetViews>
  <sheetFormatPr defaultColWidth="9.109375" defaultRowHeight="13.2"/>
  <cols>
    <col min="1" max="1" width="57.33203125" style="36" customWidth="1"/>
    <col min="2" max="2" width="12.88671875" style="36" customWidth="1"/>
    <col min="3" max="3" width="4.33203125" style="36" customWidth="1"/>
    <col min="4" max="13" width="15.6640625" style="37" customWidth="1"/>
    <col min="14" max="16384" width="9.109375" style="36"/>
  </cols>
  <sheetData>
    <row r="1" spans="1:13" s="19" customFormat="1" ht="17.399999999999999">
      <c r="A1" s="90" t="s">
        <v>99</v>
      </c>
      <c r="B1" s="17"/>
      <c r="C1" s="17"/>
      <c r="D1" s="18"/>
      <c r="E1" s="18"/>
      <c r="F1" s="18"/>
      <c r="G1" s="18"/>
      <c r="H1" s="18"/>
      <c r="I1" s="18"/>
      <c r="J1" s="18"/>
      <c r="K1" s="18"/>
      <c r="L1" s="18"/>
      <c r="M1" s="18"/>
    </row>
    <row r="2" spans="1:13" s="66" customFormat="1">
      <c r="A2" s="58" t="str">
        <f>'Provider and Sample Info'!A4</f>
        <v xml:space="preserve">Provider Name: </v>
      </c>
      <c r="B2" s="59"/>
      <c r="C2" s="59"/>
      <c r="D2" s="60" t="str">
        <f>'Provider and Sample Info'!A6</f>
        <v xml:space="preserve">COU Team Member: </v>
      </c>
      <c r="E2" s="61"/>
      <c r="F2" s="61"/>
      <c r="G2" s="62"/>
      <c r="H2" s="92" t="s">
        <v>103</v>
      </c>
      <c r="I2" s="91">
        <f>'Provider and Sample Info'!F4</f>
        <v>0</v>
      </c>
      <c r="J2" s="63" t="s">
        <v>95</v>
      </c>
      <c r="K2" s="64"/>
      <c r="L2" s="64"/>
      <c r="M2" s="65"/>
    </row>
    <row r="3" spans="1:13" s="66" customFormat="1">
      <c r="A3" s="67" t="str">
        <f>'Provider and Sample Info'!A5</f>
        <v xml:space="preserve">Contract Number: </v>
      </c>
      <c r="B3" s="59"/>
      <c r="C3" s="59"/>
      <c r="D3" s="60" t="str">
        <f>'Provider and Sample Info'!A7</f>
        <v xml:space="preserve">Site Visit Date: </v>
      </c>
      <c r="E3" s="68"/>
      <c r="F3" s="68"/>
      <c r="G3" s="62"/>
      <c r="H3" s="92" t="s">
        <v>104</v>
      </c>
      <c r="I3" s="91">
        <f>'Provider and Sample Info'!F5</f>
        <v>0</v>
      </c>
      <c r="J3" s="69" t="s">
        <v>96</v>
      </c>
      <c r="K3" s="70"/>
      <c r="L3" s="70"/>
      <c r="M3" s="71"/>
    </row>
    <row r="4" spans="1:13" s="19" customFormat="1">
      <c r="A4" s="20" t="s">
        <v>85</v>
      </c>
      <c r="B4" s="21"/>
      <c r="C4" s="21"/>
      <c r="D4" s="21" t="s">
        <v>143</v>
      </c>
      <c r="E4" s="22"/>
      <c r="F4" s="22"/>
      <c r="G4" s="22"/>
      <c r="H4" s="92" t="s">
        <v>107</v>
      </c>
      <c r="I4" s="91">
        <f>'Provider and Sample Info'!F6</f>
        <v>0</v>
      </c>
      <c r="J4" s="49" t="s">
        <v>97</v>
      </c>
      <c r="K4" s="50"/>
      <c r="L4" s="50"/>
      <c r="M4" s="51"/>
    </row>
    <row r="5" spans="1:13" s="19" customFormat="1">
      <c r="A5" s="20" t="s">
        <v>86</v>
      </c>
      <c r="B5" s="21"/>
      <c r="D5" s="22"/>
      <c r="E5" s="23" t="s">
        <v>7</v>
      </c>
      <c r="F5" s="77">
        <f>'Provider and Sample Info'!A13</f>
        <v>0</v>
      </c>
      <c r="G5" s="22"/>
      <c r="H5" s="92" t="s">
        <v>105</v>
      </c>
      <c r="I5" s="91">
        <f>'Provider and Sample Info'!F7</f>
        <v>0</v>
      </c>
      <c r="J5" s="22"/>
      <c r="K5" s="22"/>
      <c r="L5" s="22"/>
      <c r="M5" s="22"/>
    </row>
    <row r="6" spans="1:13" s="27" customFormat="1" ht="17.399999999999999">
      <c r="A6" s="24" t="s">
        <v>52</v>
      </c>
      <c r="B6" s="25"/>
      <c r="C6" s="25"/>
      <c r="D6" s="26"/>
      <c r="E6" s="26"/>
      <c r="F6" s="26"/>
      <c r="G6" s="26"/>
      <c r="H6" s="26"/>
      <c r="I6" s="26"/>
      <c r="J6" s="26"/>
      <c r="K6" s="26"/>
      <c r="L6" s="26"/>
      <c r="M6" s="26"/>
    </row>
    <row r="7" spans="1:13" s="31" customFormat="1" ht="42" customHeight="1">
      <c r="A7" s="28"/>
      <c r="B7" s="28" t="s">
        <v>0</v>
      </c>
      <c r="C7" s="29" t="s">
        <v>1</v>
      </c>
      <c r="D7" s="30" t="s">
        <v>133</v>
      </c>
      <c r="E7" s="30" t="s">
        <v>134</v>
      </c>
      <c r="F7" s="30" t="s">
        <v>135</v>
      </c>
      <c r="G7" s="30" t="s">
        <v>136</v>
      </c>
      <c r="H7" s="30" t="s">
        <v>137</v>
      </c>
      <c r="I7" s="30" t="s">
        <v>138</v>
      </c>
      <c r="J7" s="30" t="s">
        <v>139</v>
      </c>
      <c r="K7" s="30" t="s">
        <v>140</v>
      </c>
      <c r="L7" s="30" t="s">
        <v>141</v>
      </c>
      <c r="M7" s="30" t="s">
        <v>142</v>
      </c>
    </row>
    <row r="8" spans="1:13" s="75" customFormat="1">
      <c r="A8" s="72" t="str">
        <f>'Provider and Sample Info'!A17</f>
        <v>Unit</v>
      </c>
      <c r="B8" s="72"/>
      <c r="C8" s="73"/>
      <c r="D8" s="74" t="str">
        <f>IF('Provider and Sample Info'!B17&lt;&gt;"",'Provider and Sample Info'!B17,"")</f>
        <v/>
      </c>
      <c r="E8" s="74" t="str">
        <f>IF('Provider and Sample Info'!C17&lt;&gt;"",'Provider and Sample Info'!C17,"")</f>
        <v/>
      </c>
      <c r="F8" s="74" t="str">
        <f>IF('Provider and Sample Info'!D17&lt;&gt;"",'Provider and Sample Info'!D17,"")</f>
        <v/>
      </c>
      <c r="G8" s="74" t="str">
        <f>IF('Provider and Sample Info'!E17&lt;&gt;"",'Provider and Sample Info'!E17,"")</f>
        <v/>
      </c>
      <c r="H8" s="74" t="str">
        <f>IF('Provider and Sample Info'!F17&lt;&gt;"",'Provider and Sample Info'!F17,"")</f>
        <v/>
      </c>
      <c r="I8" s="74" t="str">
        <f>IF('Provider and Sample Info'!G17&lt;&gt;"",'Provider and Sample Info'!G17,"")</f>
        <v/>
      </c>
      <c r="J8" s="74" t="str">
        <f>IF('Provider and Sample Info'!H17&lt;&gt;"",'Provider and Sample Info'!H17,"")</f>
        <v/>
      </c>
      <c r="K8" s="74" t="str">
        <f>IF('Provider and Sample Info'!I17&lt;&gt;"",'Provider and Sample Info'!I17,"")</f>
        <v/>
      </c>
      <c r="L8" s="74" t="str">
        <f>IF('Provider and Sample Info'!J17&lt;&gt;"",'Provider and Sample Info'!J17,"")</f>
        <v/>
      </c>
      <c r="M8" s="74" t="str">
        <f>IF('Provider and Sample Info'!K17&lt;&gt;"",'Provider and Sample Info'!K17,"")</f>
        <v/>
      </c>
    </row>
    <row r="9" spans="1:13" s="75" customFormat="1">
      <c r="A9" s="72" t="str">
        <f>'Provider and Sample Info'!A18</f>
        <v>Case Name</v>
      </c>
      <c r="B9" s="72"/>
      <c r="C9" s="73"/>
      <c r="D9" s="74" t="str">
        <f>IF('Provider and Sample Info'!B18&lt;&gt;"",'Provider and Sample Info'!B18,"")</f>
        <v/>
      </c>
      <c r="E9" s="74" t="str">
        <f>IF('Provider and Sample Info'!C18&lt;&gt;"",'Provider and Sample Info'!C18,"")</f>
        <v/>
      </c>
      <c r="F9" s="74" t="str">
        <f>IF('Provider and Sample Info'!D18&lt;&gt;"",'Provider and Sample Info'!D18,"")</f>
        <v/>
      </c>
      <c r="G9" s="74" t="str">
        <f>IF('Provider and Sample Info'!E18&lt;&gt;"",'Provider and Sample Info'!E18,"")</f>
        <v/>
      </c>
      <c r="H9" s="74" t="str">
        <f>IF('Provider and Sample Info'!F18&lt;&gt;"",'Provider and Sample Info'!F18,"")</f>
        <v/>
      </c>
      <c r="I9" s="74" t="str">
        <f>IF('Provider and Sample Info'!G18&lt;&gt;"",'Provider and Sample Info'!G18,"")</f>
        <v/>
      </c>
      <c r="J9" s="74" t="str">
        <f>IF('Provider and Sample Info'!H18&lt;&gt;"",'Provider and Sample Info'!H18,"")</f>
        <v/>
      </c>
      <c r="K9" s="74" t="str">
        <f>IF('Provider and Sample Info'!I18&lt;&gt;"",'Provider and Sample Info'!I18,"")</f>
        <v/>
      </c>
      <c r="L9" s="74" t="str">
        <f>IF('Provider and Sample Info'!J18&lt;&gt;"",'Provider and Sample Info'!J18,"")</f>
        <v/>
      </c>
      <c r="M9" s="74" t="str">
        <f>IF('Provider and Sample Info'!K18&lt;&gt;"",'Provider and Sample Info'!K18,"")</f>
        <v/>
      </c>
    </row>
    <row r="10" spans="1:13" s="75" customFormat="1">
      <c r="A10" s="72" t="str">
        <f>'Provider and Sample Info'!A19</f>
        <v>Case ID</v>
      </c>
      <c r="B10" s="72"/>
      <c r="C10" s="73"/>
      <c r="D10" s="74" t="str">
        <f>IF('Provider and Sample Info'!B19&lt;&gt;"",'Provider and Sample Info'!B19,"")</f>
        <v/>
      </c>
      <c r="E10" s="74" t="str">
        <f>IF('Provider and Sample Info'!C19&lt;&gt;"",'Provider and Sample Info'!C19,"")</f>
        <v/>
      </c>
      <c r="F10" s="74" t="str">
        <f>IF('Provider and Sample Info'!D19&lt;&gt;"",'Provider and Sample Info'!D19,"")</f>
        <v/>
      </c>
      <c r="G10" s="74" t="str">
        <f>IF('Provider and Sample Info'!E19&lt;&gt;"",'Provider and Sample Info'!E19,"")</f>
        <v/>
      </c>
      <c r="H10" s="74" t="str">
        <f>IF('Provider and Sample Info'!F19&lt;&gt;"",'Provider and Sample Info'!F19,"")</f>
        <v/>
      </c>
      <c r="I10" s="74" t="str">
        <f>IF('Provider and Sample Info'!G19&lt;&gt;"",'Provider and Sample Info'!G19,"")</f>
        <v/>
      </c>
      <c r="J10" s="74" t="str">
        <f>IF('Provider and Sample Info'!H19&lt;&gt;"",'Provider and Sample Info'!H19,"")</f>
        <v/>
      </c>
      <c r="K10" s="74" t="str">
        <f>IF('Provider and Sample Info'!I19&lt;&gt;"",'Provider and Sample Info'!I19,"")</f>
        <v/>
      </c>
      <c r="L10" s="74" t="str">
        <f>IF('Provider and Sample Info'!J19&lt;&gt;"",'Provider and Sample Info'!J19,"")</f>
        <v/>
      </c>
      <c r="M10" s="74" t="str">
        <f>IF('Provider and Sample Info'!K19&lt;&gt;"",'Provider and Sample Info'!K19,"")</f>
        <v/>
      </c>
    </row>
    <row r="11" spans="1:13" s="75" customFormat="1">
      <c r="A11" s="72" t="str">
        <f>'Provider and Sample Info'!A20</f>
        <v>Youth Name</v>
      </c>
      <c r="B11" s="72"/>
      <c r="C11" s="73"/>
      <c r="D11" s="74" t="str">
        <f>IF('Provider and Sample Info'!B20&lt;&gt;"",'Provider and Sample Info'!B20,"")</f>
        <v/>
      </c>
      <c r="E11" s="74" t="str">
        <f>IF('Provider and Sample Info'!C20&lt;&gt;"",'Provider and Sample Info'!C20,"")</f>
        <v/>
      </c>
      <c r="F11" s="74" t="str">
        <f>IF('Provider and Sample Info'!D20&lt;&gt;"",'Provider and Sample Info'!D20,"")</f>
        <v/>
      </c>
      <c r="G11" s="74" t="str">
        <f>IF('Provider and Sample Info'!E20&lt;&gt;"",'Provider and Sample Info'!E20,"")</f>
        <v/>
      </c>
      <c r="H11" s="74" t="str">
        <f>IF('Provider and Sample Info'!F20&lt;&gt;"",'Provider and Sample Info'!F20,"")</f>
        <v/>
      </c>
      <c r="I11" s="74" t="str">
        <f>IF('Provider and Sample Info'!G20&lt;&gt;"",'Provider and Sample Info'!G20,"")</f>
        <v/>
      </c>
      <c r="J11" s="74" t="str">
        <f>IF('Provider and Sample Info'!H20&lt;&gt;"",'Provider and Sample Info'!H20,"")</f>
        <v/>
      </c>
      <c r="K11" s="74" t="str">
        <f>IF('Provider and Sample Info'!I20&lt;&gt;"",'Provider and Sample Info'!I20,"")</f>
        <v/>
      </c>
      <c r="L11" s="74" t="str">
        <f>IF('Provider and Sample Info'!J20&lt;&gt;"",'Provider and Sample Info'!J20,"")</f>
        <v/>
      </c>
      <c r="M11" s="74" t="str">
        <f>IF('Provider and Sample Info'!K20&lt;&gt;"",'Provider and Sample Info'!K20,"")</f>
        <v/>
      </c>
    </row>
    <row r="12" spans="1:13" s="75" customFormat="1">
      <c r="A12" s="72" t="s">
        <v>74</v>
      </c>
      <c r="B12" s="72"/>
      <c r="C12" s="73"/>
      <c r="D12" s="76" t="str">
        <f>IF('Provider and Sample Info'!B21&lt;&gt;0,'Provider and Sample Info'!B21,"")</f>
        <v/>
      </c>
      <c r="E12" s="76" t="str">
        <f>IF('Provider and Sample Info'!C21&lt;&gt;0,'Provider and Sample Info'!C21,"")</f>
        <v/>
      </c>
      <c r="F12" s="76" t="str">
        <f>IF('Provider and Sample Info'!D21&lt;&gt;0,'Provider and Sample Info'!D21,"")</f>
        <v/>
      </c>
      <c r="G12" s="76" t="str">
        <f>IF('Provider and Sample Info'!E21&lt;&gt;0,'Provider and Sample Info'!E21,"")</f>
        <v/>
      </c>
      <c r="H12" s="76" t="str">
        <f>IF('Provider and Sample Info'!F21&lt;&gt;0,'Provider and Sample Info'!F21,"")</f>
        <v/>
      </c>
      <c r="I12" s="76" t="str">
        <f>IF('Provider and Sample Info'!G21&lt;&gt;0,'Provider and Sample Info'!G21,"")</f>
        <v/>
      </c>
      <c r="J12" s="76" t="str">
        <f>IF('Provider and Sample Info'!H21&lt;&gt;0,'Provider and Sample Info'!H21,"")</f>
        <v/>
      </c>
      <c r="K12" s="76" t="str">
        <f>IF('Provider and Sample Info'!I21&lt;&gt;0,'Provider and Sample Info'!I21,"")</f>
        <v/>
      </c>
      <c r="L12" s="76" t="str">
        <f>IF('Provider and Sample Info'!J21&lt;&gt;0,'Provider and Sample Info'!J21,"")</f>
        <v/>
      </c>
      <c r="M12" s="76" t="str">
        <f>IF('Provider and Sample Info'!K21&lt;&gt;0,'Provider and Sample Info'!K21,"")</f>
        <v/>
      </c>
    </row>
    <row r="13" spans="1:13" s="75" customFormat="1">
      <c r="A13" s="72" t="s">
        <v>70</v>
      </c>
      <c r="B13" s="72"/>
      <c r="C13" s="73"/>
      <c r="D13" s="74" t="str">
        <f>IF('Provider and Sample Info'!B21&lt;&gt;0,'Provider and Sample Info'!B24,"")</f>
        <v/>
      </c>
      <c r="E13" s="74" t="str">
        <f>IF('Provider and Sample Info'!C21&lt;&gt;0,'Provider and Sample Info'!C24,"")</f>
        <v/>
      </c>
      <c r="F13" s="74" t="str">
        <f>IF('Provider and Sample Info'!D21&lt;&gt;0,'Provider and Sample Info'!D24,"")</f>
        <v/>
      </c>
      <c r="G13" s="74" t="str">
        <f>IF('Provider and Sample Info'!E21&lt;&gt;0,'Provider and Sample Info'!E24,"")</f>
        <v/>
      </c>
      <c r="H13" s="74" t="str">
        <f>IF('Provider and Sample Info'!F21&lt;&gt;0,'Provider and Sample Info'!F24,"")</f>
        <v/>
      </c>
      <c r="I13" s="74" t="str">
        <f>IF('Provider and Sample Info'!G21&lt;&gt;0,'Provider and Sample Info'!G24,"")</f>
        <v/>
      </c>
      <c r="J13" s="74" t="str">
        <f>IF('Provider and Sample Info'!H21&lt;&gt;0,'Provider and Sample Info'!H24,"")</f>
        <v/>
      </c>
      <c r="K13" s="74" t="str">
        <f>IF('Provider and Sample Info'!I21&lt;&gt;0,'Provider and Sample Info'!I24,"")</f>
        <v/>
      </c>
      <c r="L13" s="74" t="str">
        <f>IF('Provider and Sample Info'!J21&lt;&gt;0,'Provider and Sample Info'!J24,"")</f>
        <v/>
      </c>
      <c r="M13" s="74" t="str">
        <f>IF('Provider and Sample Info'!K21&lt;&gt;0,'Provider and Sample Info'!K24,"")</f>
        <v/>
      </c>
    </row>
    <row r="14" spans="1:13" s="75" customFormat="1">
      <c r="A14" s="72" t="s">
        <v>71</v>
      </c>
      <c r="B14" s="72"/>
      <c r="C14" s="73"/>
      <c r="D14" s="76" t="str">
        <f>IF('Provider and Sample Info'!B21&lt;&gt;0,'Provider and Sample Info'!B25,"")</f>
        <v/>
      </c>
      <c r="E14" s="76" t="str">
        <f>IF('Provider and Sample Info'!C21&lt;&gt;0,'Provider and Sample Info'!C25,"")</f>
        <v/>
      </c>
      <c r="F14" s="76" t="str">
        <f>IF('Provider and Sample Info'!D21&lt;&gt;0,'Provider and Sample Info'!D25,"")</f>
        <v/>
      </c>
      <c r="G14" s="76" t="str">
        <f>IF('Provider and Sample Info'!E21&lt;&gt;0,'Provider and Sample Info'!E25,"")</f>
        <v/>
      </c>
      <c r="H14" s="76" t="str">
        <f>IF('Provider and Sample Info'!F21&lt;&gt;0,'Provider and Sample Info'!F25,"")</f>
        <v/>
      </c>
      <c r="I14" s="76" t="str">
        <f>IF('Provider and Sample Info'!G21&lt;&gt;0,'Provider and Sample Info'!G25,"")</f>
        <v/>
      </c>
      <c r="J14" s="76" t="str">
        <f>IF('Provider and Sample Info'!H21&lt;&gt;0,'Provider and Sample Info'!H25,"")</f>
        <v/>
      </c>
      <c r="K14" s="76" t="str">
        <f>IF('Provider and Sample Info'!I21&lt;&gt;0,'Provider and Sample Info'!I25,"")</f>
        <v/>
      </c>
      <c r="L14" s="76" t="str">
        <f>IF('Provider and Sample Info'!J21&lt;&gt;0,'Provider and Sample Info'!J25,"")</f>
        <v/>
      </c>
      <c r="M14" s="76" t="str">
        <f>IF('Provider and Sample Info'!K21&lt;&gt;0,'Provider and Sample Info'!K25,"")</f>
        <v/>
      </c>
    </row>
    <row r="15" spans="1:13" s="75" customFormat="1">
      <c r="A15" s="72" t="s">
        <v>75</v>
      </c>
      <c r="B15" s="72"/>
      <c r="C15" s="73"/>
      <c r="D15" s="76" t="str">
        <f>IF('Provider and Sample Info'!B21&lt;&gt;0,'Provider and Sample Info'!B26,"")</f>
        <v/>
      </c>
      <c r="E15" s="76" t="str">
        <f>IF('Provider and Sample Info'!C21&lt;&gt;0,'Provider and Sample Info'!C26,"")</f>
        <v/>
      </c>
      <c r="F15" s="76" t="str">
        <f>IF('Provider and Sample Info'!D21&lt;&gt;0,'Provider and Sample Info'!D26,"")</f>
        <v/>
      </c>
      <c r="G15" s="76" t="str">
        <f>IF('Provider and Sample Info'!E21&lt;&gt;0,'Provider and Sample Info'!E26,"")</f>
        <v/>
      </c>
      <c r="H15" s="76" t="str">
        <f>IF('Provider and Sample Info'!F21&lt;&gt;0,'Provider and Sample Info'!F26,"")</f>
        <v/>
      </c>
      <c r="I15" s="76" t="str">
        <f>IF('Provider and Sample Info'!G21&lt;&gt;0,'Provider and Sample Info'!G26,"")</f>
        <v/>
      </c>
      <c r="J15" s="76" t="str">
        <f>IF('Provider and Sample Info'!H21&lt;&gt;0,'Provider and Sample Info'!H26,"")</f>
        <v/>
      </c>
      <c r="K15" s="76" t="str">
        <f>IF('Provider and Sample Info'!I21&lt;&gt;0,'Provider and Sample Info'!I26,"")</f>
        <v/>
      </c>
      <c r="L15" s="76" t="str">
        <f>IF('Provider and Sample Info'!J21&lt;&gt;0,'Provider and Sample Info'!J26,"")</f>
        <v/>
      </c>
      <c r="M15" s="76" t="str">
        <f>IF('Provider and Sample Info'!K21&lt;&gt;0,'Provider and Sample Info'!K26,"")</f>
        <v/>
      </c>
    </row>
    <row r="16" spans="1:13" s="75" customFormat="1">
      <c r="A16" s="72" t="s">
        <v>65</v>
      </c>
      <c r="B16" s="72"/>
      <c r="C16" s="73"/>
      <c r="D16" s="76" t="str">
        <f>IF('Provider and Sample Info'!B21&lt;&gt;0,IF('Provider and Sample Info'!B22&gt;18,'Provider and Sample Info'!B28,"N/A, Youth is 18"),"")</f>
        <v/>
      </c>
      <c r="E16" s="76" t="str">
        <f>IF('Provider and Sample Info'!C21&lt;&gt;0,IF('Provider and Sample Info'!C22&gt;18,'Provider and Sample Info'!C28,"N/A, Youth is 18"),"")</f>
        <v/>
      </c>
      <c r="F16" s="76" t="str">
        <f>IF('Provider and Sample Info'!D21&lt;&gt;0,IF('Provider and Sample Info'!D22&gt;18,'Provider and Sample Info'!D28,"N/A, Youth is 18"),"")</f>
        <v/>
      </c>
      <c r="G16" s="76" t="str">
        <f>IF('Provider and Sample Info'!E21&lt;&gt;0,IF('Provider and Sample Info'!E22&gt;18,'Provider and Sample Info'!E28,"N/A, Youth is 18"),"")</f>
        <v/>
      </c>
      <c r="H16" s="76" t="str">
        <f>IF('Provider and Sample Info'!F21&lt;&gt;0,IF('Provider and Sample Info'!F22&gt;18,'Provider and Sample Info'!F28,"N/A, Youth is 18"),"")</f>
        <v/>
      </c>
      <c r="I16" s="76" t="str">
        <f>IF('Provider and Sample Info'!G21&lt;&gt;0,IF('Provider and Sample Info'!G22&gt;18,'Provider and Sample Info'!G28,"N/A, Youth is 18"),"")</f>
        <v/>
      </c>
      <c r="J16" s="76" t="str">
        <f>IF('Provider and Sample Info'!H21&lt;&gt;0,IF('Provider and Sample Info'!H22&gt;18,'Provider and Sample Info'!H28,"N/A, Youth is 18"),"")</f>
        <v/>
      </c>
      <c r="K16" s="76" t="str">
        <f>IF('Provider and Sample Info'!I21&lt;&gt;0,IF('Provider and Sample Info'!I22&gt;18,'Provider and Sample Info'!I28,"N/A, Youth is 18"),"")</f>
        <v/>
      </c>
      <c r="L16" s="76" t="str">
        <f>IF('Provider and Sample Info'!J21&lt;&gt;0,IF('Provider and Sample Info'!J22&gt;18,'Provider and Sample Info'!J28,"N/A, Youth is 18"),"")</f>
        <v/>
      </c>
      <c r="M16" s="76" t="str">
        <f>IF('Provider and Sample Info'!K21&lt;&gt;0,IF('Provider and Sample Info'!K22&gt;18,'Provider and Sample Info'!K28,"N/A, Youth is 18"),"")</f>
        <v/>
      </c>
    </row>
    <row r="17" spans="1:13" s="75" customFormat="1">
      <c r="A17" s="72" t="s">
        <v>124</v>
      </c>
      <c r="B17" s="72"/>
      <c r="C17" s="73"/>
      <c r="D17" s="76" t="str">
        <f>IF('Provider and Sample Info'!B21&lt;&gt;0,'Provider and Sample Info'!B29,"")</f>
        <v/>
      </c>
      <c r="E17" s="76" t="str">
        <f>IF('Provider and Sample Info'!C21&lt;&gt;0,'Provider and Sample Info'!C29,"")</f>
        <v/>
      </c>
      <c r="F17" s="76" t="str">
        <f>IF('Provider and Sample Info'!D21&lt;&gt;0,'Provider and Sample Info'!D29,"")</f>
        <v/>
      </c>
      <c r="G17" s="76" t="str">
        <f>IF('Provider and Sample Info'!E21&lt;&gt;0,'Provider and Sample Info'!E29,"")</f>
        <v/>
      </c>
      <c r="H17" s="76" t="str">
        <f>IF('Provider and Sample Info'!F21&lt;&gt;0,'Provider and Sample Info'!F29,"")</f>
        <v/>
      </c>
      <c r="I17" s="76" t="str">
        <f>IF('Provider and Sample Info'!G21&lt;&gt;0,'Provider and Sample Info'!G29,"")</f>
        <v/>
      </c>
      <c r="J17" s="76" t="str">
        <f>IF('Provider and Sample Info'!H21&lt;&gt;0,'Provider and Sample Info'!H29,"")</f>
        <v/>
      </c>
      <c r="K17" s="76" t="str">
        <f>IF('Provider and Sample Info'!I21&lt;&gt;0,'Provider and Sample Info'!I29,"")</f>
        <v/>
      </c>
      <c r="L17" s="76" t="str">
        <f>IF('Provider and Sample Info'!J21&lt;&gt;0,'Provider and Sample Info'!J29,"")</f>
        <v/>
      </c>
      <c r="M17" s="76" t="str">
        <f>IF('Provider and Sample Info'!K21&lt;&gt;0,'Provider and Sample Info'!K29,"")</f>
        <v/>
      </c>
    </row>
    <row r="18" spans="1:13" s="75" customFormat="1" ht="18" customHeight="1">
      <c r="A18" s="107" t="s">
        <v>118</v>
      </c>
      <c r="B18" s="108"/>
      <c r="C18" s="109"/>
      <c r="D18" s="110"/>
      <c r="E18" s="110"/>
      <c r="F18" s="110"/>
      <c r="G18" s="110"/>
      <c r="H18" s="111"/>
      <c r="I18" s="111"/>
      <c r="J18" s="111"/>
      <c r="K18" s="111"/>
      <c r="L18" s="111"/>
      <c r="M18" s="111"/>
    </row>
    <row r="19" spans="1:13" s="35" customFormat="1">
      <c r="A19" s="32" t="s">
        <v>35</v>
      </c>
      <c r="B19" s="33"/>
      <c r="C19" s="33"/>
      <c r="D19" s="33"/>
      <c r="E19" s="33"/>
      <c r="F19" s="33"/>
      <c r="G19" s="33"/>
      <c r="H19" s="34"/>
      <c r="I19" s="34"/>
      <c r="J19" s="34"/>
      <c r="K19" s="34"/>
      <c r="L19" s="34"/>
      <c r="M19" s="34"/>
    </row>
    <row r="20" spans="1:13" ht="52.8">
      <c r="A20" s="78" t="s">
        <v>82</v>
      </c>
      <c r="B20" s="79" t="s">
        <v>53</v>
      </c>
      <c r="C20" s="80" t="s">
        <v>98</v>
      </c>
      <c r="D20" s="81"/>
      <c r="E20" s="81"/>
      <c r="F20" s="81"/>
      <c r="G20" s="81"/>
      <c r="H20" s="81"/>
      <c r="I20" s="81"/>
      <c r="J20" s="81"/>
      <c r="K20" s="81"/>
      <c r="L20" s="81"/>
      <c r="M20" s="81"/>
    </row>
    <row r="21" spans="1:13" ht="105.6">
      <c r="A21" s="78" t="s">
        <v>81</v>
      </c>
      <c r="B21" s="79" t="s">
        <v>54</v>
      </c>
      <c r="C21" s="80" t="s">
        <v>98</v>
      </c>
      <c r="D21" s="81"/>
      <c r="E21" s="81"/>
      <c r="F21" s="81"/>
      <c r="G21" s="81"/>
      <c r="H21" s="81"/>
      <c r="I21" s="81"/>
      <c r="J21" s="81"/>
      <c r="K21" s="81"/>
      <c r="L21" s="81"/>
      <c r="M21" s="81"/>
    </row>
    <row r="22" spans="1:13" ht="105.6">
      <c r="A22" s="78" t="s">
        <v>56</v>
      </c>
      <c r="B22" s="79" t="s">
        <v>55</v>
      </c>
      <c r="C22" s="80" t="s">
        <v>98</v>
      </c>
      <c r="D22" s="81"/>
      <c r="E22" s="81"/>
      <c r="F22" s="81"/>
      <c r="G22" s="81"/>
      <c r="H22" s="81"/>
      <c r="I22" s="81"/>
      <c r="J22" s="81"/>
      <c r="K22" s="81"/>
      <c r="L22" s="81"/>
      <c r="M22" s="81"/>
    </row>
    <row r="23" spans="1:13" ht="66">
      <c r="A23" s="78" t="s">
        <v>78</v>
      </c>
      <c r="B23" s="79" t="s">
        <v>57</v>
      </c>
      <c r="C23" s="80" t="s">
        <v>98</v>
      </c>
      <c r="D23" s="81"/>
      <c r="E23" s="81"/>
      <c r="F23" s="81"/>
      <c r="G23" s="81"/>
      <c r="H23" s="81"/>
      <c r="I23" s="81"/>
      <c r="J23" s="81"/>
      <c r="K23" s="81"/>
      <c r="L23" s="81"/>
      <c r="M23" s="81"/>
    </row>
    <row r="24" spans="1:13" ht="39.6">
      <c r="A24" s="78" t="s">
        <v>44</v>
      </c>
      <c r="B24" s="78" t="s">
        <v>58</v>
      </c>
      <c r="C24" s="80" t="s">
        <v>98</v>
      </c>
      <c r="D24" s="81"/>
      <c r="E24" s="81"/>
      <c r="F24" s="81"/>
      <c r="G24" s="81"/>
      <c r="H24" s="81"/>
      <c r="I24" s="81"/>
      <c r="J24" s="81"/>
      <c r="K24" s="81"/>
      <c r="L24" s="81"/>
      <c r="M24" s="81"/>
    </row>
    <row r="25" spans="1:13" ht="66">
      <c r="A25" s="78" t="s">
        <v>119</v>
      </c>
      <c r="B25" s="78" t="s">
        <v>117</v>
      </c>
      <c r="C25" s="80" t="s">
        <v>98</v>
      </c>
      <c r="D25" s="81"/>
      <c r="E25" s="81"/>
      <c r="F25" s="81"/>
      <c r="G25" s="81"/>
      <c r="H25" s="81"/>
      <c r="I25" s="81"/>
      <c r="J25" s="81"/>
      <c r="K25" s="81"/>
      <c r="L25" s="81"/>
      <c r="M25" s="81"/>
    </row>
    <row r="26" spans="1:13" ht="79.2">
      <c r="A26" s="78" t="s">
        <v>116</v>
      </c>
      <c r="B26" s="79" t="s">
        <v>15</v>
      </c>
      <c r="C26" s="80" t="s">
        <v>98</v>
      </c>
      <c r="D26" s="81"/>
      <c r="E26" s="81"/>
      <c r="F26" s="81"/>
      <c r="G26" s="81"/>
      <c r="H26" s="81"/>
      <c r="I26" s="81"/>
      <c r="J26" s="81"/>
      <c r="K26" s="81"/>
      <c r="L26" s="81"/>
      <c r="M26" s="81"/>
    </row>
    <row r="27" spans="1:13" ht="40.799999999999997">
      <c r="A27" s="78" t="s">
        <v>84</v>
      </c>
      <c r="B27" s="79" t="s">
        <v>59</v>
      </c>
      <c r="C27" s="80" t="s">
        <v>98</v>
      </c>
      <c r="D27" s="81"/>
      <c r="E27" s="81"/>
      <c r="F27" s="81"/>
      <c r="G27" s="81"/>
      <c r="H27" s="81"/>
      <c r="I27" s="81"/>
      <c r="J27" s="81"/>
      <c r="K27" s="81"/>
      <c r="L27" s="81"/>
      <c r="M27" s="81"/>
    </row>
    <row r="28" spans="1:13" s="35" customFormat="1">
      <c r="A28" s="32" t="s">
        <v>16</v>
      </c>
      <c r="B28" s="33"/>
      <c r="C28" s="33"/>
      <c r="D28" s="33"/>
      <c r="E28" s="33"/>
      <c r="F28" s="33"/>
      <c r="G28" s="33"/>
      <c r="H28" s="34"/>
      <c r="I28" s="34"/>
      <c r="J28" s="34"/>
      <c r="K28" s="34"/>
      <c r="L28" s="34"/>
      <c r="M28" s="34"/>
    </row>
    <row r="29" spans="1:13" ht="26.4">
      <c r="A29" s="78" t="s">
        <v>17</v>
      </c>
      <c r="B29" s="82" t="s">
        <v>18</v>
      </c>
      <c r="C29" s="80" t="s">
        <v>98</v>
      </c>
      <c r="D29" s="81"/>
      <c r="E29" s="81"/>
      <c r="F29" s="81"/>
      <c r="G29" s="81"/>
      <c r="H29" s="81"/>
      <c r="I29" s="81"/>
      <c r="J29" s="81"/>
      <c r="K29" s="81"/>
      <c r="L29" s="81"/>
      <c r="M29" s="81"/>
    </row>
    <row r="30" spans="1:13" ht="52.8">
      <c r="A30" s="78" t="s">
        <v>36</v>
      </c>
      <c r="B30" s="79" t="s">
        <v>19</v>
      </c>
      <c r="C30" s="80" t="s">
        <v>98</v>
      </c>
      <c r="D30" s="81"/>
      <c r="E30" s="81"/>
      <c r="F30" s="81"/>
      <c r="G30" s="81"/>
      <c r="H30" s="81"/>
      <c r="I30" s="81"/>
      <c r="J30" s="81"/>
      <c r="K30" s="81"/>
      <c r="L30" s="81"/>
      <c r="M30" s="81"/>
    </row>
    <row r="31" spans="1:13" s="35" customFormat="1">
      <c r="A31" s="32" t="s">
        <v>38</v>
      </c>
      <c r="B31" s="33"/>
      <c r="C31" s="33"/>
      <c r="D31" s="33"/>
      <c r="E31" s="33"/>
      <c r="F31" s="33"/>
      <c r="G31" s="33"/>
      <c r="H31" s="34"/>
      <c r="I31" s="34"/>
      <c r="J31" s="34"/>
      <c r="K31" s="34"/>
      <c r="L31" s="34"/>
      <c r="M31" s="34"/>
    </row>
    <row r="32" spans="1:13" ht="118.8">
      <c r="A32" s="83" t="s">
        <v>80</v>
      </c>
      <c r="B32" s="79" t="s">
        <v>60</v>
      </c>
      <c r="C32" s="80" t="s">
        <v>98</v>
      </c>
      <c r="D32" s="81"/>
      <c r="E32" s="81"/>
      <c r="F32" s="81"/>
      <c r="G32" s="81"/>
      <c r="H32" s="81"/>
      <c r="I32" s="81"/>
      <c r="J32" s="81"/>
      <c r="K32" s="81"/>
      <c r="L32" s="81"/>
      <c r="M32" s="81"/>
    </row>
    <row r="33" spans="1:13" ht="66">
      <c r="A33" s="83" t="s">
        <v>120</v>
      </c>
      <c r="B33" s="79" t="s">
        <v>20</v>
      </c>
      <c r="C33" s="80" t="s">
        <v>98</v>
      </c>
      <c r="D33" s="81"/>
      <c r="E33" s="81"/>
      <c r="F33" s="81"/>
      <c r="G33" s="81"/>
      <c r="H33" s="81"/>
      <c r="I33" s="81"/>
      <c r="J33" s="81"/>
      <c r="K33" s="81"/>
      <c r="L33" s="81"/>
      <c r="M33" s="81"/>
    </row>
    <row r="34" spans="1:13" ht="39.6">
      <c r="A34" s="83" t="s">
        <v>39</v>
      </c>
      <c r="B34" s="78" t="s">
        <v>61</v>
      </c>
      <c r="C34" s="80" t="s">
        <v>98</v>
      </c>
      <c r="D34" s="81"/>
      <c r="E34" s="81"/>
      <c r="F34" s="81"/>
      <c r="G34" s="81"/>
      <c r="H34" s="81"/>
      <c r="I34" s="81"/>
      <c r="J34" s="81"/>
      <c r="K34" s="81"/>
      <c r="L34" s="81"/>
      <c r="M34" s="81"/>
    </row>
    <row r="35" spans="1:13" ht="52.8">
      <c r="A35" s="83" t="s">
        <v>40</v>
      </c>
      <c r="B35" s="79" t="s">
        <v>62</v>
      </c>
      <c r="C35" s="80" t="s">
        <v>98</v>
      </c>
      <c r="D35" s="81"/>
      <c r="E35" s="81"/>
      <c r="F35" s="81"/>
      <c r="G35" s="81"/>
      <c r="H35" s="81"/>
      <c r="I35" s="81"/>
      <c r="J35" s="81"/>
      <c r="K35" s="81"/>
      <c r="L35" s="81"/>
      <c r="M35" s="81"/>
    </row>
    <row r="36" spans="1:13" s="35" customFormat="1">
      <c r="A36" s="32" t="s">
        <v>21</v>
      </c>
      <c r="B36" s="39"/>
      <c r="C36" s="40"/>
      <c r="D36" s="40"/>
      <c r="E36" s="40"/>
      <c r="F36" s="40"/>
      <c r="G36" s="40"/>
      <c r="H36" s="41"/>
      <c r="I36" s="41"/>
      <c r="J36" s="41"/>
      <c r="K36" s="41"/>
      <c r="L36" s="41"/>
      <c r="M36" s="41"/>
    </row>
    <row r="37" spans="1:13" ht="52.8">
      <c r="A37" s="78" t="s">
        <v>42</v>
      </c>
      <c r="B37" s="79" t="s">
        <v>41</v>
      </c>
      <c r="C37" s="80" t="s">
        <v>98</v>
      </c>
      <c r="D37" s="81"/>
      <c r="E37" s="81"/>
      <c r="F37" s="81"/>
      <c r="G37" s="81"/>
      <c r="H37" s="81"/>
      <c r="I37" s="81"/>
      <c r="J37" s="81"/>
      <c r="K37" s="81"/>
      <c r="L37" s="81"/>
      <c r="M37" s="81"/>
    </row>
    <row r="38" spans="1:13" ht="26.4">
      <c r="A38" s="98" t="s">
        <v>114</v>
      </c>
      <c r="B38" s="99"/>
      <c r="C38" s="100"/>
      <c r="D38" s="105"/>
      <c r="E38" s="101"/>
      <c r="F38" s="101"/>
      <c r="G38" s="101"/>
      <c r="H38" s="101"/>
      <c r="I38" s="101"/>
      <c r="J38" s="101"/>
      <c r="K38" s="101"/>
      <c r="L38" s="101"/>
      <c r="M38" s="101"/>
    </row>
    <row r="39" spans="1:13" ht="26.4">
      <c r="A39" s="102" t="s">
        <v>121</v>
      </c>
      <c r="B39" s="103"/>
      <c r="C39" s="104"/>
      <c r="D39" s="106" t="str">
        <f>IF(D38&lt;&gt;"",D16-D38,"")</f>
        <v/>
      </c>
      <c r="E39" s="106" t="str">
        <f t="shared" ref="E39:M39" si="0">IF(E38&lt;&gt;"",E16-E38,"")</f>
        <v/>
      </c>
      <c r="F39" s="106" t="str">
        <f t="shared" si="0"/>
        <v/>
      </c>
      <c r="G39" s="106" t="str">
        <f t="shared" si="0"/>
        <v/>
      </c>
      <c r="H39" s="106" t="str">
        <f t="shared" si="0"/>
        <v/>
      </c>
      <c r="I39" s="106" t="str">
        <f t="shared" si="0"/>
        <v/>
      </c>
      <c r="J39" s="106" t="str">
        <f t="shared" si="0"/>
        <v/>
      </c>
      <c r="K39" s="106" t="str">
        <f t="shared" si="0"/>
        <v/>
      </c>
      <c r="L39" s="106" t="str">
        <f t="shared" si="0"/>
        <v/>
      </c>
      <c r="M39" s="106" t="str">
        <f t="shared" si="0"/>
        <v/>
      </c>
    </row>
    <row r="40" spans="1:13" ht="26.4">
      <c r="A40" s="98" t="s">
        <v>115</v>
      </c>
      <c r="B40" s="99"/>
      <c r="C40" s="100"/>
      <c r="D40" s="105"/>
      <c r="E40" s="101"/>
      <c r="F40" s="101"/>
      <c r="G40" s="101"/>
      <c r="H40" s="101"/>
      <c r="I40" s="101"/>
      <c r="J40" s="101"/>
      <c r="K40" s="101"/>
      <c r="L40" s="101"/>
      <c r="M40" s="101"/>
    </row>
    <row r="41" spans="1:13" ht="26.4">
      <c r="A41" s="102" t="s">
        <v>122</v>
      </c>
      <c r="B41" s="103"/>
      <c r="C41" s="104"/>
      <c r="D41" s="106" t="str">
        <f>IF(D40&lt;&gt;"",D40-(D16+90),"")</f>
        <v/>
      </c>
      <c r="E41" s="106" t="str">
        <f t="shared" ref="E41:M41" si="1">IF(E40&lt;&gt;"",E40-(E16+90),"")</f>
        <v/>
      </c>
      <c r="F41" s="106" t="str">
        <f t="shared" si="1"/>
        <v/>
      </c>
      <c r="G41" s="106" t="str">
        <f t="shared" si="1"/>
        <v/>
      </c>
      <c r="H41" s="106" t="str">
        <f t="shared" si="1"/>
        <v/>
      </c>
      <c r="I41" s="106" t="str">
        <f t="shared" si="1"/>
        <v/>
      </c>
      <c r="J41" s="106" t="str">
        <f t="shared" si="1"/>
        <v/>
      </c>
      <c r="K41" s="106" t="str">
        <f t="shared" si="1"/>
        <v/>
      </c>
      <c r="L41" s="106" t="str">
        <f t="shared" si="1"/>
        <v/>
      </c>
      <c r="M41" s="106" t="str">
        <f t="shared" si="1"/>
        <v/>
      </c>
    </row>
    <row r="42" spans="1:13" ht="66">
      <c r="A42" s="78" t="s">
        <v>43</v>
      </c>
      <c r="B42" s="79" t="s">
        <v>46</v>
      </c>
      <c r="C42" s="80" t="s">
        <v>98</v>
      </c>
      <c r="D42" s="81"/>
      <c r="E42" s="81"/>
      <c r="F42" s="81"/>
      <c r="G42" s="81"/>
      <c r="H42" s="81"/>
      <c r="I42" s="81"/>
      <c r="J42" s="81"/>
      <c r="K42" s="81"/>
      <c r="L42" s="81"/>
      <c r="M42" s="81"/>
    </row>
    <row r="43" spans="1:13" ht="92.4">
      <c r="A43" s="78" t="s">
        <v>45</v>
      </c>
      <c r="B43" s="79" t="s">
        <v>47</v>
      </c>
      <c r="C43" s="80" t="s">
        <v>98</v>
      </c>
      <c r="D43" s="81"/>
      <c r="E43" s="81"/>
      <c r="F43" s="81"/>
      <c r="G43" s="81"/>
      <c r="H43" s="81"/>
      <c r="I43" s="81"/>
      <c r="J43" s="81"/>
      <c r="K43" s="81"/>
      <c r="L43" s="81"/>
      <c r="M43" s="81"/>
    </row>
    <row r="44" spans="1:13" ht="30.6">
      <c r="A44" s="78" t="s">
        <v>48</v>
      </c>
      <c r="B44" s="79" t="s">
        <v>22</v>
      </c>
      <c r="C44" s="80" t="s">
        <v>98</v>
      </c>
      <c r="D44" s="81"/>
      <c r="E44" s="81"/>
      <c r="F44" s="81"/>
      <c r="G44" s="81"/>
      <c r="H44" s="81"/>
      <c r="I44" s="81"/>
      <c r="J44" s="81"/>
      <c r="K44" s="81"/>
      <c r="L44" s="81"/>
      <c r="M44" s="81"/>
    </row>
    <row r="45" spans="1:13" s="35" customFormat="1">
      <c r="A45" s="32" t="s">
        <v>23</v>
      </c>
      <c r="B45" s="33"/>
      <c r="C45" s="33"/>
      <c r="D45" s="33"/>
      <c r="E45" s="33"/>
      <c r="F45" s="33"/>
      <c r="G45" s="33"/>
      <c r="H45" s="34"/>
      <c r="I45" s="34"/>
      <c r="J45" s="34"/>
      <c r="K45" s="34"/>
      <c r="L45" s="34"/>
      <c r="M45" s="34"/>
    </row>
    <row r="46" spans="1:13" ht="51">
      <c r="A46" s="78" t="s">
        <v>49</v>
      </c>
      <c r="B46" s="79" t="s">
        <v>24</v>
      </c>
      <c r="C46" s="80" t="s">
        <v>98</v>
      </c>
      <c r="D46" s="81"/>
      <c r="E46" s="81"/>
      <c r="F46" s="81"/>
      <c r="G46" s="81"/>
      <c r="H46" s="81"/>
      <c r="I46" s="81"/>
      <c r="J46" s="81"/>
      <c r="K46" s="81"/>
      <c r="L46" s="81"/>
      <c r="M46" s="81"/>
    </row>
    <row r="47" spans="1:13" ht="40.799999999999997">
      <c r="A47" s="78" t="s">
        <v>50</v>
      </c>
      <c r="B47" s="79" t="s">
        <v>51</v>
      </c>
      <c r="C47" s="80" t="s">
        <v>98</v>
      </c>
      <c r="D47" s="81"/>
      <c r="E47" s="81"/>
      <c r="F47" s="81"/>
      <c r="G47" s="81"/>
      <c r="H47" s="81"/>
      <c r="I47" s="81"/>
      <c r="J47" s="81"/>
      <c r="K47" s="81"/>
      <c r="L47" s="81"/>
      <c r="M47" s="81"/>
    </row>
    <row r="48" spans="1:13" ht="40.799999999999997">
      <c r="A48" s="78" t="s">
        <v>63</v>
      </c>
      <c r="B48" s="79" t="s">
        <v>51</v>
      </c>
      <c r="C48" s="80" t="s">
        <v>98</v>
      </c>
      <c r="D48" s="81"/>
      <c r="E48" s="81"/>
      <c r="F48" s="81"/>
      <c r="G48" s="81"/>
      <c r="H48" s="81"/>
      <c r="I48" s="81"/>
      <c r="J48" s="81"/>
      <c r="K48" s="81"/>
      <c r="L48" s="81"/>
      <c r="M48" s="81"/>
    </row>
    <row r="49" spans="1:13" ht="92.4">
      <c r="A49" s="78" t="s">
        <v>83</v>
      </c>
      <c r="B49" s="79" t="s">
        <v>25</v>
      </c>
      <c r="C49" s="80" t="s">
        <v>98</v>
      </c>
      <c r="D49" s="81"/>
      <c r="E49" s="81"/>
      <c r="F49" s="81"/>
      <c r="G49" s="81"/>
      <c r="H49" s="81"/>
      <c r="I49" s="81"/>
      <c r="J49" s="81"/>
      <c r="K49" s="81"/>
      <c r="L49" s="81"/>
      <c r="M49" s="81"/>
    </row>
    <row r="50" spans="1:13" ht="20.399999999999999">
      <c r="A50" s="78" t="s">
        <v>76</v>
      </c>
      <c r="B50" s="79" t="s">
        <v>26</v>
      </c>
      <c r="C50" s="80" t="s">
        <v>98</v>
      </c>
      <c r="D50" s="81"/>
      <c r="E50" s="81"/>
      <c r="F50" s="81"/>
      <c r="G50" s="81"/>
      <c r="H50" s="81"/>
      <c r="I50" s="81"/>
      <c r="J50" s="81"/>
      <c r="K50" s="81"/>
      <c r="L50" s="81"/>
      <c r="M50" s="81"/>
    </row>
    <row r="51" spans="1:13" ht="39.6">
      <c r="A51" s="78" t="s">
        <v>37</v>
      </c>
      <c r="B51" s="79" t="s">
        <v>27</v>
      </c>
      <c r="C51" s="80" t="s">
        <v>98</v>
      </c>
      <c r="D51" s="81"/>
      <c r="E51" s="81"/>
      <c r="F51" s="81"/>
      <c r="G51" s="81"/>
      <c r="H51" s="81"/>
      <c r="I51" s="81"/>
      <c r="J51" s="81"/>
      <c r="K51" s="81"/>
      <c r="L51" s="81"/>
      <c r="M51" s="81"/>
    </row>
    <row r="52" spans="1:13" s="35" customFormat="1">
      <c r="A52" s="32" t="s">
        <v>28</v>
      </c>
      <c r="B52" s="42"/>
      <c r="C52" s="33"/>
      <c r="D52" s="33"/>
      <c r="E52" s="33"/>
      <c r="F52" s="33"/>
      <c r="G52" s="33"/>
      <c r="H52" s="34"/>
      <c r="I52" s="34"/>
      <c r="J52" s="34"/>
      <c r="K52" s="34"/>
      <c r="L52" s="34"/>
      <c r="M52" s="34"/>
    </row>
    <row r="53" spans="1:13" ht="30.6">
      <c r="A53" s="78" t="s">
        <v>29</v>
      </c>
      <c r="B53" s="79" t="s">
        <v>30</v>
      </c>
      <c r="C53" s="80" t="s">
        <v>98</v>
      </c>
      <c r="D53" s="81"/>
      <c r="E53" s="81"/>
      <c r="F53" s="81"/>
      <c r="G53" s="81"/>
      <c r="H53" s="81"/>
      <c r="I53" s="81"/>
      <c r="J53" s="81"/>
      <c r="K53" s="81"/>
      <c r="L53" s="81"/>
      <c r="M53" s="81"/>
    </row>
    <row r="54" spans="1:13" ht="30.6">
      <c r="A54" s="78" t="s">
        <v>31</v>
      </c>
      <c r="B54" s="79" t="s">
        <v>32</v>
      </c>
      <c r="C54" s="80" t="s">
        <v>98</v>
      </c>
      <c r="D54" s="81"/>
      <c r="E54" s="81"/>
      <c r="F54" s="81"/>
      <c r="G54" s="81"/>
      <c r="H54" s="81"/>
      <c r="I54" s="81"/>
      <c r="J54" s="81"/>
      <c r="K54" s="81"/>
      <c r="L54" s="81"/>
      <c r="M54" s="81"/>
    </row>
    <row r="55" spans="1:13" s="35" customFormat="1">
      <c r="A55" s="32" t="s">
        <v>33</v>
      </c>
      <c r="B55" s="42"/>
      <c r="C55" s="33"/>
      <c r="D55" s="33"/>
      <c r="E55" s="33"/>
      <c r="F55" s="33"/>
      <c r="G55" s="33"/>
      <c r="H55" s="34"/>
      <c r="I55" s="34"/>
      <c r="J55" s="34"/>
      <c r="K55" s="34"/>
      <c r="L55" s="34"/>
      <c r="M55" s="34"/>
    </row>
    <row r="56" spans="1:13" ht="78" customHeight="1">
      <c r="A56" s="83" t="s">
        <v>126</v>
      </c>
      <c r="B56" s="79" t="s">
        <v>34</v>
      </c>
      <c r="C56" s="80" t="s">
        <v>98</v>
      </c>
      <c r="D56" s="81"/>
      <c r="E56" s="81"/>
      <c r="F56" s="81"/>
      <c r="G56" s="81"/>
      <c r="H56" s="81"/>
      <c r="I56" s="81"/>
      <c r="J56" s="81"/>
      <c r="K56" s="81"/>
      <c r="L56" s="81"/>
      <c r="M56" s="81"/>
    </row>
    <row r="57" spans="1:13">
      <c r="A57" s="32" t="s">
        <v>77</v>
      </c>
      <c r="B57" s="33"/>
      <c r="C57" s="33"/>
      <c r="D57" s="33"/>
      <c r="E57" s="33"/>
      <c r="F57" s="33"/>
      <c r="G57" s="33"/>
      <c r="H57" s="34"/>
      <c r="I57" s="34"/>
      <c r="J57" s="34"/>
      <c r="K57" s="34"/>
      <c r="L57" s="34"/>
      <c r="M57" s="34"/>
    </row>
    <row r="58" spans="1:13" ht="52.8">
      <c r="A58" s="84" t="s">
        <v>79</v>
      </c>
      <c r="B58" s="79" t="s">
        <v>147</v>
      </c>
      <c r="C58" s="80" t="s">
        <v>98</v>
      </c>
      <c r="D58" s="81"/>
      <c r="E58" s="81"/>
      <c r="F58" s="81"/>
      <c r="G58" s="81"/>
      <c r="H58" s="81"/>
      <c r="I58" s="81"/>
      <c r="J58" s="81"/>
      <c r="K58" s="81"/>
      <c r="L58" s="81"/>
      <c r="M58" s="81"/>
    </row>
    <row r="59" spans="1:13" ht="39.6">
      <c r="A59" s="84" t="s">
        <v>144</v>
      </c>
      <c r="B59" s="79" t="s">
        <v>146</v>
      </c>
      <c r="C59" s="80" t="s">
        <v>98</v>
      </c>
      <c r="D59" s="81"/>
      <c r="E59" s="81"/>
      <c r="F59" s="81"/>
      <c r="G59" s="81"/>
      <c r="H59" s="81"/>
      <c r="I59" s="81"/>
      <c r="J59" s="81"/>
      <c r="K59" s="81"/>
      <c r="L59" s="81"/>
      <c r="M59" s="81"/>
    </row>
    <row r="60" spans="1:13">
      <c r="A60" s="32" t="s">
        <v>123</v>
      </c>
      <c r="B60" s="33"/>
      <c r="C60" s="33"/>
      <c r="D60" s="33"/>
      <c r="E60" s="33"/>
      <c r="F60" s="33"/>
      <c r="G60" s="33"/>
      <c r="H60" s="34"/>
      <c r="I60" s="34"/>
      <c r="J60" s="34"/>
      <c r="K60" s="34"/>
      <c r="L60" s="34"/>
      <c r="M60" s="34"/>
    </row>
    <row r="61" spans="1:13" ht="79.2">
      <c r="A61" s="84" t="s">
        <v>127</v>
      </c>
      <c r="B61" s="79" t="s">
        <v>128</v>
      </c>
      <c r="C61" s="80" t="s">
        <v>98</v>
      </c>
      <c r="D61" s="81"/>
      <c r="E61" s="81"/>
      <c r="F61" s="81"/>
      <c r="G61" s="81"/>
      <c r="H61" s="81"/>
      <c r="I61" s="81"/>
      <c r="J61" s="81"/>
      <c r="K61" s="81"/>
      <c r="L61" s="81"/>
      <c r="M61" s="81"/>
    </row>
    <row r="62" spans="1:13">
      <c r="A62" s="35"/>
      <c r="B62" s="35"/>
      <c r="C62" s="35"/>
      <c r="D62" s="38"/>
      <c r="E62" s="38"/>
    </row>
    <row r="63" spans="1:13">
      <c r="A63" s="35"/>
      <c r="B63" s="35"/>
      <c r="C63" s="35"/>
      <c r="D63" s="38"/>
      <c r="E63" s="38"/>
    </row>
    <row r="64" spans="1:13">
      <c r="A64" s="35"/>
      <c r="B64" s="35"/>
      <c r="C64" s="35"/>
      <c r="D64" s="38"/>
      <c r="E64" s="38"/>
    </row>
    <row r="65" spans="1:5">
      <c r="A65" s="35"/>
      <c r="B65" s="35"/>
      <c r="C65" s="35"/>
      <c r="D65" s="38"/>
      <c r="E65" s="38"/>
    </row>
    <row r="66" spans="1:5">
      <c r="A66" s="35"/>
      <c r="B66" s="35"/>
      <c r="C66" s="35"/>
      <c r="D66" s="38"/>
      <c r="E66" s="38"/>
    </row>
    <row r="67" spans="1:5">
      <c r="A67" s="35"/>
      <c r="B67" s="35"/>
      <c r="C67" s="35"/>
      <c r="D67" s="38"/>
      <c r="E67" s="38"/>
    </row>
    <row r="68" spans="1:5">
      <c r="A68" s="35"/>
      <c r="B68" s="35"/>
      <c r="C68" s="35"/>
      <c r="D68" s="38"/>
      <c r="E68" s="38"/>
    </row>
    <row r="69" spans="1:5">
      <c r="A69" s="35"/>
      <c r="B69" s="35"/>
      <c r="C69" s="35"/>
      <c r="D69" s="38"/>
      <c r="E69" s="38"/>
    </row>
    <row r="70" spans="1:5">
      <c r="A70" s="35"/>
      <c r="B70" s="35"/>
      <c r="C70" s="35"/>
      <c r="D70" s="38"/>
      <c r="E70" s="38"/>
    </row>
    <row r="71" spans="1:5">
      <c r="A71" s="35"/>
      <c r="B71" s="35"/>
      <c r="C71" s="35"/>
      <c r="D71" s="38"/>
      <c r="E71" s="38"/>
    </row>
    <row r="72" spans="1:5">
      <c r="A72" s="35"/>
      <c r="B72" s="35"/>
      <c r="C72" s="35"/>
      <c r="D72" s="38"/>
      <c r="E72" s="38"/>
    </row>
    <row r="73" spans="1:5">
      <c r="A73" s="35"/>
      <c r="B73" s="35"/>
      <c r="C73" s="35"/>
      <c r="D73" s="38"/>
      <c r="E73" s="38"/>
    </row>
    <row r="74" spans="1:5">
      <c r="A74" s="35"/>
      <c r="B74" s="35"/>
      <c r="C74" s="35"/>
      <c r="D74" s="38"/>
      <c r="E74" s="38"/>
    </row>
    <row r="75" spans="1:5">
      <c r="A75" s="35"/>
      <c r="B75" s="35"/>
      <c r="C75" s="35"/>
      <c r="D75" s="38"/>
      <c r="E75" s="38"/>
    </row>
    <row r="76" spans="1:5">
      <c r="A76" s="35"/>
      <c r="B76" s="35"/>
      <c r="C76" s="35"/>
      <c r="D76" s="38"/>
      <c r="E76" s="38"/>
    </row>
    <row r="77" spans="1:5">
      <c r="A77" s="35"/>
      <c r="B77" s="35"/>
      <c r="C77" s="35"/>
      <c r="D77" s="38"/>
      <c r="E77" s="38"/>
    </row>
    <row r="78" spans="1:5">
      <c r="A78" s="35"/>
      <c r="B78" s="35"/>
      <c r="C78" s="35"/>
      <c r="D78" s="38"/>
      <c r="E78" s="38"/>
    </row>
    <row r="79" spans="1:5">
      <c r="A79" s="35"/>
      <c r="B79" s="35"/>
      <c r="C79" s="35"/>
      <c r="D79" s="38"/>
      <c r="E79" s="38"/>
    </row>
    <row r="80" spans="1:5">
      <c r="A80" s="35"/>
      <c r="B80" s="35"/>
      <c r="C80" s="35"/>
      <c r="D80" s="38"/>
      <c r="E80" s="38"/>
    </row>
    <row r="81" spans="1:5">
      <c r="A81" s="35"/>
      <c r="B81" s="35"/>
      <c r="C81" s="35"/>
      <c r="D81" s="38"/>
      <c r="E81" s="38"/>
    </row>
    <row r="82" spans="1:5">
      <c r="A82" s="35"/>
      <c r="B82" s="35"/>
      <c r="C82" s="35"/>
      <c r="D82" s="38"/>
      <c r="E82" s="38"/>
    </row>
    <row r="83" spans="1:5">
      <c r="A83" s="35"/>
      <c r="B83" s="35"/>
      <c r="C83" s="35"/>
      <c r="D83" s="38"/>
      <c r="E83" s="38"/>
    </row>
    <row r="84" spans="1:5">
      <c r="A84" s="35"/>
      <c r="B84" s="35"/>
      <c r="C84" s="35"/>
      <c r="D84" s="38"/>
      <c r="E84" s="38"/>
    </row>
  </sheetData>
  <sheetProtection password="CDFC" sheet="1" objects="1" scenarios="1" formatCells="0" formatColumns="0" formatRows="0" insertColumns="0" insertRows="0" deleteColumns="0" deleteRows="0"/>
  <phoneticPr fontId="4" type="noConversion"/>
  <conditionalFormatting sqref="E4 E6:E7 E8:H18 D19:H65547 B2:C3 D1:M1 I6:I65547 F4:G7 J4:M65547 H6:H7 E39:M39 E41:M41 D60:M61 E17:M17 D5:D18 E8:M11">
    <cfRule type="expression" dxfId="2" priority="1" stopIfTrue="1">
      <formula>LEFT(B1,1)="u"</formula>
    </cfRule>
    <cfRule type="expression" dxfId="1" priority="2" stopIfTrue="1">
      <formula>LEFT(B1,1)="x"</formula>
    </cfRule>
    <cfRule type="expression" dxfId="0" priority="3" stopIfTrue="1">
      <formula>LEFT(B1,1)="n"</formula>
    </cfRule>
  </conditionalFormatting>
  <printOptions gridLines="1"/>
  <pageMargins left="0.75" right="0.75" top="1" bottom="1" header="0.5" footer="0.5"/>
  <pageSetup scale="53" fitToHeight="200" orientation="landscape" r:id="rId1"/>
  <headerFooter alignWithMargins="0">
    <oddFooter>&amp;LDCF Contract Oversight&amp;CPage &amp;P of &amp;N</oddFooter>
  </headerFooter>
  <drawing r:id="rId2"/>
  <legacyDrawing r:id="rId3"/>
</worksheet>
</file>

<file path=xl/worksheets/sheet3.xml><?xml version="1.0" encoding="utf-8"?>
<worksheet xmlns="http://schemas.openxmlformats.org/spreadsheetml/2006/main" xmlns:r="http://schemas.openxmlformats.org/officeDocument/2006/relationships">
  <dimension ref="A1:D5"/>
  <sheetViews>
    <sheetView workbookViewId="0">
      <selection activeCell="B6" sqref="B6"/>
    </sheetView>
  </sheetViews>
  <sheetFormatPr defaultColWidth="9.109375" defaultRowHeight="13.2"/>
  <cols>
    <col min="1" max="1" width="12.109375" style="14" customWidth="1"/>
    <col min="2" max="2" width="20" style="14" customWidth="1"/>
    <col min="3" max="3" width="56.5546875" style="14" customWidth="1"/>
    <col min="4" max="4" width="16" style="14" customWidth="1"/>
    <col min="5" max="16384" width="9.109375" style="14"/>
  </cols>
  <sheetData>
    <row r="1" spans="1:4">
      <c r="A1" s="14" t="s">
        <v>89</v>
      </c>
      <c r="B1" s="14" t="s">
        <v>90</v>
      </c>
      <c r="C1" s="14" t="s">
        <v>91</v>
      </c>
      <c r="D1" s="14" t="s">
        <v>92</v>
      </c>
    </row>
    <row r="2" spans="1:4" ht="66">
      <c r="A2" s="15">
        <v>40920</v>
      </c>
      <c r="B2" s="14" t="s">
        <v>93</v>
      </c>
      <c r="C2" s="16" t="s">
        <v>94</v>
      </c>
      <c r="D2" s="15">
        <v>40921</v>
      </c>
    </row>
    <row r="3" spans="1:4" ht="52.8">
      <c r="A3" s="15">
        <v>41045</v>
      </c>
      <c r="B3" s="14" t="s">
        <v>93</v>
      </c>
      <c r="C3" s="94" t="s">
        <v>109</v>
      </c>
      <c r="D3" s="15">
        <v>41060</v>
      </c>
    </row>
    <row r="4" spans="1:4" ht="66">
      <c r="A4" s="15">
        <v>41647</v>
      </c>
      <c r="B4" s="14" t="s">
        <v>93</v>
      </c>
      <c r="C4" s="14" t="s">
        <v>129</v>
      </c>
      <c r="D4" s="15">
        <v>41647</v>
      </c>
    </row>
    <row r="5" spans="1:4" ht="39.6">
      <c r="A5" s="15">
        <v>41669</v>
      </c>
      <c r="B5" s="14" t="s">
        <v>93</v>
      </c>
      <c r="C5" s="14" t="s">
        <v>145</v>
      </c>
      <c r="D5" s="15">
        <v>41669</v>
      </c>
    </row>
  </sheetData>
  <phoneticPr fontId="9"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Provider and Sample Info</vt:lpstr>
      <vt:lpstr>Tool</vt:lpstr>
      <vt:lpstr>RevisionTracker</vt:lpstr>
      <vt:lpstr>Tool!Print_Titles</vt:lpstr>
    </vt:vector>
  </TitlesOfParts>
  <Company>DCF</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DCF</dc:creator>
  <cp:lastModifiedBy>Dusenbury-Diane</cp:lastModifiedBy>
  <cp:lastPrinted>2012-05-16T18:20:03Z</cp:lastPrinted>
  <dcterms:created xsi:type="dcterms:W3CDTF">2006-12-19T20:36:58Z</dcterms:created>
  <dcterms:modified xsi:type="dcterms:W3CDTF">2014-08-14T14:37:43Z</dcterms:modified>
</cp:coreProperties>
</file>